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8160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Прил 7" sheetId="8" state="hidden" r:id="rId8"/>
    <sheet name="8" sheetId="9" r:id="rId9"/>
    <sheet name="10" sheetId="10" r:id="rId10"/>
  </sheets>
  <definedNames>
    <definedName name="_xlnm.Print_Area" localSheetId="1">'2'!$A$1:$M$504</definedName>
    <definedName name="_xlnm.Print_Area" localSheetId="2">'3'!$A$1:$M$503</definedName>
    <definedName name="_xlnm.Print_Area" localSheetId="3">'4'!$A$1:$M$504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<sst xmlns="http://schemas.openxmlformats.org/spreadsheetml/2006/main" count="6815" uniqueCount="583">
  <si>
    <t>0800000000</t>
  </si>
  <si>
    <t>0900000000</t>
  </si>
  <si>
    <t>0904700000</t>
  </si>
  <si>
    <t>3400000000</t>
  </si>
  <si>
    <t>3500000000</t>
  </si>
  <si>
    <t>4900000000</t>
  </si>
  <si>
    <t>4300000000</t>
  </si>
  <si>
    <t>4000000000</t>
  </si>
  <si>
    <t>0400000000</t>
  </si>
  <si>
    <t>8900000000</t>
  </si>
  <si>
    <t>НАЦИОНАЛЬНАЯ БЕЗОПАСНОСТЬ И ПРАВООХРАНИТЕЛЬНАЯ ДЕЯТЕЛЬНОСТЬ</t>
  </si>
  <si>
    <t/>
  </si>
  <si>
    <t>Расходы на обеспечение функций муниципальных органов</t>
  </si>
  <si>
    <t>0500000000</t>
  </si>
  <si>
    <t>0200000000</t>
  </si>
  <si>
    <t>0200173150</t>
  </si>
  <si>
    <t>Наименование</t>
  </si>
  <si>
    <t>Земельный налог</t>
  </si>
  <si>
    <t>1 09 00000 00 0000 000</t>
  </si>
  <si>
    <t>Прочие неналоговые доходы бюджетов поселений</t>
  </si>
  <si>
    <t>ИТОГО ДОХОДОВ</t>
  </si>
  <si>
    <t>тыс. руб.</t>
  </si>
  <si>
    <t xml:space="preserve"> </t>
  </si>
  <si>
    <t>Код строки</t>
  </si>
  <si>
    <t>Код дохода по КД</t>
  </si>
  <si>
    <t>950 90 00 00 00 00 0000 000</t>
  </si>
  <si>
    <t>950 10 00 00 00 00 0000 000</t>
  </si>
  <si>
    <t>Бюджетные кредиты от других бюджетов бюджетной системы Российской Федерации</t>
  </si>
  <si>
    <t>950 01 03 00 00 00 0000 000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</si>
  <si>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</si>
  <si>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950 01 03 00 00 00 0000 800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</si>
  <si>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</si>
  <si>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950 01 03 00 00 10 0000 810</t>
  </si>
  <si>
    <t>Бюджетные кредиты, погашенные бюджетом поселени от субъекта Российской Федерации</t>
  </si>
  <si>
    <t>000 02 01 01 00 10 0000 810</t>
  </si>
  <si>
    <t>Бюджетные кредиты, полученные бюджетом муниципального района от субъекта Российской Федерации</t>
  </si>
  <si>
    <t>1 02 01 01 00 05 0000 810</t>
  </si>
  <si>
    <t>2 02 01 01 00 05 0000 810</t>
  </si>
  <si>
    <t>3 02 01 01 00 05 0000 810</t>
  </si>
  <si>
    <t>4 02 01 01 00 05 0000 810</t>
  </si>
  <si>
    <t>5 02 01 01 00 05 0000 810</t>
  </si>
  <si>
    <t xml:space="preserve"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 </t>
  </si>
  <si>
    <t>000 06 03 00 00 05 0000 430</t>
  </si>
  <si>
    <t>Остатки средств бюджетов</t>
  </si>
  <si>
    <t>950 01 05 00 00 00 0000 000</t>
  </si>
  <si>
    <t>Увеличение остатков средств бюджетов</t>
  </si>
  <si>
    <t>950 01 05 00 00 00 0000 500</t>
  </si>
  <si>
    <t>Увеличение прочих остатков средств бюджетов</t>
  </si>
  <si>
    <t>950 01 05 02 00 00 0000 500</t>
  </si>
  <si>
    <t>950 01 05 02 01 00 0000 510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</si>
  <si>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</si>
  <si>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Увеличение прочих остатков денежных средств бюджетов </t>
  </si>
  <si>
    <t>950 01 05 02 01 10 0000 510</t>
  </si>
  <si>
    <t>Уменьшение остатков средств бюджетов</t>
  </si>
  <si>
    <t>950 01 05 00 00 00 0000 600</t>
  </si>
  <si>
    <t>Уменьшение прочих остатков средств бюджетов</t>
  </si>
  <si>
    <t>950 01 05 02 00 00 0000 600</t>
  </si>
  <si>
    <t>950 01 05 02 01 00 0000 610</t>
  </si>
  <si>
    <t xml:space="preserve">Уменьшение прочих остатков денежных средств бюджетов </t>
  </si>
  <si>
    <t>950 01 05 02 01 10 0000 610</t>
  </si>
  <si>
    <t>Безвозмездные перечисления бюджетам</t>
  </si>
  <si>
    <t>Налоги на товары (работы, услуги), реализуемые на территории Российской Федерации</t>
  </si>
  <si>
    <t>Перечисления другим бюджетам бюджетной системы Российской Федерации</t>
  </si>
  <si>
    <t>Н.М.Буякова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</si>
  <si>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</si>
  <si>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Другие общегосударственные вопросы</t>
  </si>
  <si>
    <t>Дотации бюджетам поселений на выравнивание бюджетной обеспеченности</t>
  </si>
  <si>
    <t>Функционирование высшего должностного лица субъекта Российской Федерации и муниципального образования</t>
  </si>
  <si>
    <t>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</si>
  <si>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</si>
  <si>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Поступление нефинансовых активов</t>
  </si>
  <si>
    <t>Реализация государственной политики в области приватизации и управления муниципальной собственностью</t>
  </si>
  <si>
    <t>Оценка недвижимости, признание прав и регулирование отношений по муниципальной собственности</t>
  </si>
  <si>
    <t>Выполнение других обязательств муниципальных образований</t>
  </si>
  <si>
    <t>Дорожное хозяйство(дорожные фонды)</t>
  </si>
  <si>
    <t>Социальная политика</t>
  </si>
  <si>
    <t>260</t>
  </si>
  <si>
    <t>230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</si>
  <si>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</si>
  <si>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Реализация государственных функций, связанных с общегосударственным управлением</t>
  </si>
  <si>
    <t xml:space="preserve"> муниципального образования</t>
  </si>
  <si>
    <t>Глава Новогромовского</t>
  </si>
  <si>
    <t>Другие вопросы в области национальной экономики</t>
  </si>
  <si>
    <t>0314</t>
  </si>
  <si>
    <t>НАЦИОНАЛЬНАЯ ЭКОНОМИКА</t>
  </si>
  <si>
    <t>Мобилизационная и вневойсковая подготовка</t>
  </si>
  <si>
    <t>Уменьшение прочих остатков денежных средств бюджетов</t>
  </si>
  <si>
    <t>Увеличение прочих остатков денежных средств бюджетов</t>
  </si>
  <si>
    <t>Источники внутреннего финансирования дефицита бюджета Новогромовского сельского поселения  на 2011 год.</t>
  </si>
  <si>
    <t>13</t>
  </si>
  <si>
    <t>Культура</t>
  </si>
  <si>
    <t>Источники внутреннего финансирования дефицита бюджета - всего</t>
  </si>
  <si>
    <t xml:space="preserve">Источники внутреннего финансирования дефицита бюджета </t>
  </si>
  <si>
    <t>Кредиты кредитных организаций в валюте Российской Федерации</t>
  </si>
  <si>
    <t>950 01 02 00 00 00 0000 000</t>
  </si>
  <si>
    <t>Получение кредитов от кредитных организаций в валюте Российской Федерации</t>
  </si>
  <si>
    <t>950 01 02 00 00 10 0000 700</t>
  </si>
  <si>
    <t>Получение кредитов от кредитных организаций бюджетами поселений в валюте Российской Федерации</t>
  </si>
  <si>
    <t>950 01 01 02 00 10 0000 710</t>
  </si>
  <si>
    <t>2 02 03024 10 0000 151</t>
  </si>
  <si>
    <t>0804600000</t>
  </si>
  <si>
    <t>Осуществление отдельных областных государственных полномочий</t>
  </si>
  <si>
    <t>Прочие безвозмездные поступления в бюджеты поселений</t>
  </si>
  <si>
    <t>Межбюджетные трансферты</t>
  </si>
  <si>
    <t>950 01 03 01 00 10 0000 710</t>
  </si>
  <si>
    <t>Погашение бюджетами сельских поселений кредитов от кредитных организаций в валюте Российской Федерации</t>
  </si>
  <si>
    <t>госполномочия</t>
  </si>
  <si>
    <t>1.Кредиты кредитных организаций в валюте Российской Федерации</t>
  </si>
  <si>
    <t>в том числе:</t>
  </si>
  <si>
    <t xml:space="preserve">Налог на доходы физических лиц </t>
  </si>
  <si>
    <t>КОСГУ</t>
  </si>
  <si>
    <t xml:space="preserve">Код </t>
  </si>
  <si>
    <t xml:space="preserve">Наименование </t>
  </si>
  <si>
    <t>000 01 00 00 00 00 0000 000</t>
  </si>
  <si>
    <t>Изменение остатков средств на счетах по учету средств бюджетов</t>
  </si>
  <si>
    <t>000 01 05 00 00 00 0000 000</t>
  </si>
  <si>
    <t>000 01 05 02 00 00 0000 600</t>
  </si>
  <si>
    <t>000 01 05 02 01 00 0000 610</t>
  </si>
  <si>
    <t>950 01 03 00 00 00 0000 700</t>
  </si>
  <si>
    <t>950 01 02 00 00 00 0000 800</t>
  </si>
  <si>
    <t>Погашение кредитов, предоставленных кредитными организациями в валюте Российской Федерации</t>
  </si>
  <si>
    <t>950 01 02 00 00 10 0000 810</t>
  </si>
  <si>
    <t>код</t>
  </si>
  <si>
    <t>2 07 05030 10 0000 180</t>
  </si>
  <si>
    <t>950 01 02 00 00 10 0000 710</t>
  </si>
  <si>
    <t>Объем заимствований, всего</t>
  </si>
  <si>
    <t>1 11 05013 10 0000 120</t>
  </si>
  <si>
    <t>0104</t>
  </si>
  <si>
    <t>2 19 05000 10 0000 151</t>
  </si>
  <si>
    <t>Наименование программы</t>
  </si>
  <si>
    <t>Бюджетная классификация</t>
  </si>
  <si>
    <t>Всего:</t>
  </si>
  <si>
    <t>КВСР</t>
  </si>
  <si>
    <t>ФКР</t>
  </si>
  <si>
    <t>КЦСР</t>
  </si>
  <si>
    <t>КВР</t>
  </si>
  <si>
    <t>сумма</t>
  </si>
  <si>
    <t>№ п/п</t>
  </si>
  <si>
    <t>0409</t>
  </si>
  <si>
    <t>0502</t>
  </si>
  <si>
    <t>Кредиты, полученные 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</si>
  <si>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</si>
  <si>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Земельный налог (по обязательствам, возникшим до 1 января 2006 года), мобилизуемый на территориях поселений</t>
  </si>
  <si>
    <t>Источники внутреннего финансирования дефицита бюджета-всего</t>
  </si>
  <si>
    <t>Источники внутреннего финансирования дефицита бюджета</t>
  </si>
  <si>
    <t>950 01 02 00 00 10 0000 000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</si>
  <si>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</si>
  <si>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</si>
  <si>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и сельских поселений в валюте Российской Федерации</t>
  </si>
  <si>
    <t>950 01 03 00 01 00 0000 800</t>
  </si>
  <si>
    <t>950 01 03 01 00 10 0000 810</t>
  </si>
  <si>
    <t>доходов бюджета поселения</t>
  </si>
  <si>
    <t>Налог на имущество физических лиц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</si>
  <si>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</si>
  <si>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1 06 06010 10 0000 110</t>
  </si>
  <si>
    <t>1 06 06020 10 0000 110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</si>
  <si>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</si>
  <si>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</si>
  <si>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</si>
  <si>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</si>
  <si>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700</t>
  </si>
  <si>
    <t>1 09 04053 10 0000 110</t>
  </si>
  <si>
    <t>Наименование показателя</t>
  </si>
  <si>
    <t>01</t>
  </si>
  <si>
    <t>02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</si>
  <si>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</si>
  <si>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</si>
  <si>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</si>
  <si>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</si>
  <si>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</si>
  <si>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Начисления на выплаты по оплате труда</t>
  </si>
  <si>
    <t>213</t>
  </si>
  <si>
    <t>Социальное обеспечение</t>
  </si>
  <si>
    <t>Профессиональная подготовка, переподготовка и повышение квалификации</t>
  </si>
  <si>
    <t>03</t>
  </si>
  <si>
    <t>04</t>
  </si>
  <si>
    <t>Оплата работ, услуг</t>
  </si>
  <si>
    <t>220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</si>
  <si>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</si>
  <si>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</si>
  <si>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</si>
  <si>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</si>
  <si>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</si>
  <si>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</si>
  <si>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</si>
  <si>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</si>
  <si>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Прочие расходы</t>
  </si>
  <si>
    <t>290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</si>
  <si>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</si>
  <si>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</si>
  <si>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</si>
  <si>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</si>
  <si>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</si>
  <si>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Обслуживание государственного и муниципального долга</t>
  </si>
  <si>
    <t>11</t>
  </si>
  <si>
    <t>Обслуживание государственного (муниципального) долга</t>
  </si>
  <si>
    <t>Обслуживание внутреннего долга</t>
  </si>
  <si>
    <t>Резервные фонды</t>
  </si>
  <si>
    <t>12</t>
  </si>
  <si>
    <t>Резервные фонды местных администраций</t>
  </si>
  <si>
    <t>НАЦИОНАЛЬНАЯ ОБОРОНА</t>
  </si>
  <si>
    <t>950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</si>
  <si>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</si>
  <si>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</si>
  <si>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05</t>
  </si>
  <si>
    <t>Коммунальное хозяйство</t>
  </si>
  <si>
    <t>Благоустройство</t>
  </si>
  <si>
    <t>ОБРАЗОВАНИЕ</t>
  </si>
  <si>
    <t>07</t>
  </si>
  <si>
    <t>08</t>
  </si>
  <si>
    <t>0904709999</t>
  </si>
  <si>
    <t>09</t>
  </si>
  <si>
    <t>Физическая культура и спорт</t>
  </si>
  <si>
    <t>10</t>
  </si>
  <si>
    <t>Пенсионное обеспечение</t>
  </si>
  <si>
    <t>Доплаты к пенсиям, дополнительное пенсионное обеспечение</t>
  </si>
  <si>
    <t>НАЛОГОВЫЕ И НЕНАЛОГОВЫЕ ДОХОДЫ</t>
  </si>
  <si>
    <t xml:space="preserve">Единый сельскохозяйственный налог </t>
  </si>
  <si>
    <t>1 17 05050 10 0000 180</t>
  </si>
  <si>
    <t>2 02 01001 10 0000 151</t>
  </si>
  <si>
    <t>231</t>
  </si>
  <si>
    <t>2 07 00000 00 0000 180</t>
  </si>
  <si>
    <t>Культура, кинематография</t>
  </si>
  <si>
    <t>Земельный налог с организаций, обладающих земельным участком, расположенным в границах сельских поселений</t>
  </si>
  <si>
    <t>Субвенции на осуществление первичного воинского учета на территориях, где отсутствуют военные комиссариаты</t>
  </si>
  <si>
    <t>Обслуживание государственного внутреннего и муниципального долга</t>
  </si>
  <si>
    <t>Налоги на прибыль, доходы</t>
  </si>
  <si>
    <t xml:space="preserve">Налоги на совокупный доход </t>
  </si>
  <si>
    <t xml:space="preserve">Налоги на имущество </t>
  </si>
  <si>
    <t>Доходы от использования имущества, находящегося в государственной и муниципальной собственности</t>
  </si>
  <si>
    <t>Прочие безвозмездные поступления</t>
  </si>
  <si>
    <t>Субвенции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</si>
  <si>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</si>
  <si>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Закупка товаров, работ и услуг для обеспечения государственных (муниципальных) нужд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</si>
  <si>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автономных учреждений)</t>
  </si>
  <si>
    <t xml:space="preserve">Доходы от оказания платных услуг (работ) и компенсации затрат государства </t>
  </si>
  <si>
    <t>Прочие доходы от оказания платных услуг (работ) получателями средств бюджетов сельских поселений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</si>
  <si>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</si>
  <si>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</si>
  <si>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</si>
  <si>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 xml:space="preserve">Субвенция бюджетам сельских поселений на выполнение передаваемых полномочий субъектов Российской Федерации 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</si>
  <si>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</si>
  <si>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2 19 00000 00 0000 000</t>
  </si>
  <si>
    <t>Задолженность и перерасчеты по отмененным налогам, сборам и иным обязательным платежам</t>
  </si>
  <si>
    <t>Код</t>
  </si>
  <si>
    <t>раздела</t>
  </si>
  <si>
    <t>подраздела</t>
  </si>
  <si>
    <t>Лоховское сельское поселение</t>
  </si>
  <si>
    <t>ОБЩЕГОСУДАРСТВЕННЫЕ ВОПРОСЫ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</si>
  <si>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</si>
  <si>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</si>
  <si>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</si>
  <si>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</si>
  <si>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129 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</si>
  <si>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</si>
  <si>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</si>
  <si>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</si>
  <si>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</si>
  <si>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Уплата налогов, сборов и иных платежей</t>
  </si>
  <si>
    <t>850</t>
  </si>
  <si>
    <t>852</t>
  </si>
  <si>
    <t>Резервные средства</t>
  </si>
  <si>
    <t>870</t>
  </si>
  <si>
    <t>Уплата иных платежей</t>
  </si>
  <si>
    <t>853</t>
  </si>
  <si>
    <t xml:space="preserve">121 </t>
  </si>
  <si>
    <t>Аренда имущества</t>
  </si>
  <si>
    <t>224</t>
  </si>
  <si>
    <t>Фонд оплаты труда казенных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</si>
  <si>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</si>
  <si>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</si>
  <si>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Закупка товаров, работ и услуг для  обеспечения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</si>
  <si>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</si>
  <si>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</si>
  <si>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Пенсии, выплачиваемые организациями сектора государственного управления</t>
  </si>
  <si>
    <t>312</t>
  </si>
  <si>
    <t>730</t>
  </si>
  <si>
    <t>МЕЖБЮДЖЕТНЫЕ ТРАНСФЕРТЫ ОБЩЕГО ХАРАКТЕРА БЮДЖЕТАМ СУБЪЕКТОВ  РОССИЙСКОЙ ФЕДЕРАЦИИ И МУНИЦИПАЛЬНЫХ  ОБРАЗОВАНИЙ</t>
  </si>
  <si>
    <t xml:space="preserve">Прочие межбюджетные трансферты общего характера  </t>
  </si>
  <si>
    <t>Программа муниципальных внутренних заимствований Лоховского</t>
  </si>
  <si>
    <t>Доходы от оказания платных услуг (работ) получателями средств бюджетов сельских поселений (учреждения культуры)</t>
  </si>
  <si>
    <t>Прочие неналоговые доходы</t>
  </si>
  <si>
    <t>1 17 00000 00 0000 000</t>
  </si>
  <si>
    <t>1 17 05000 00 0000 180</t>
  </si>
  <si>
    <t>Иные выплаты персоналу муниципальных органов, за исключением фонда оплаты труда</t>
  </si>
  <si>
    <t>122</t>
  </si>
  <si>
    <t>212</t>
  </si>
  <si>
    <t>Прочие выплаты</t>
  </si>
  <si>
    <t>Расходы на выплату персоналу государственных(муниципальных) органов</t>
  </si>
  <si>
    <t>120</t>
  </si>
  <si>
    <t>Иные межбюджетные трансферты</t>
  </si>
  <si>
    <t>2 02 40000 00 0000 151</t>
  </si>
  <si>
    <t>Прочие межбюджетные трансферты, передаваемые бюджетам</t>
  </si>
  <si>
    <t>2 02 49999 00 0000 151</t>
  </si>
  <si>
    <t>Прочие межбюджетные трансферты, передаваемые бюджетам сельских поселений</t>
  </si>
  <si>
    <t>2 02 49999 10 0000 151</t>
  </si>
  <si>
    <t>Уплата прочих налогов, сборов</t>
  </si>
  <si>
    <t>Прочие субсидии</t>
  </si>
  <si>
    <t>Реализация мероприятий перечня проектов народных инициатив</t>
  </si>
  <si>
    <t>Закупка товаров, работ и услуг для государственных (муниципальных) нужд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</si>
  <si>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</si>
  <si>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</si>
  <si>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спорта, физической культуры и туризма</t>
  </si>
  <si>
    <t>5300000000</t>
  </si>
  <si>
    <t>5301000000</t>
  </si>
  <si>
    <t>5301097000</t>
  </si>
  <si>
    <t>3100000000</t>
  </si>
  <si>
    <t>Мероприятия в области градостроительной деятельности</t>
  </si>
  <si>
    <t xml:space="preserve">Прочая закупка товаров, работ, услуг </t>
  </si>
  <si>
    <t>Прочие доходы от компенсации затрат бюджетов сельских поселений</t>
  </si>
  <si>
    <t>291</t>
  </si>
  <si>
    <t>293</t>
  </si>
  <si>
    <t>292</t>
  </si>
  <si>
    <t>296</t>
  </si>
  <si>
    <t>Субсидии бюджетам бюджетной системы Российской Федерации</t>
  </si>
  <si>
    <t>227</t>
  </si>
  <si>
    <t>346</t>
  </si>
  <si>
    <t>349</t>
  </si>
  <si>
    <t>услуги транспорта</t>
  </si>
  <si>
    <t>222</t>
  </si>
  <si>
    <t xml:space="preserve">Прогноз доходов </t>
  </si>
  <si>
    <t>Социальные пособия и компенсации персоналу в денежной форме</t>
  </si>
  <si>
    <t>266</t>
  </si>
  <si>
    <t>Увеличение стоимости горюче-смазочных материалов</t>
  </si>
  <si>
    <t>Увеличение стоимости прочих оборотных запасов (материалов)</t>
  </si>
  <si>
    <t>343</t>
  </si>
  <si>
    <t>Обеспечение первичных мер пожарной безопасности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</si>
  <si>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</si>
  <si>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Увеличение стоимости  основных средств</t>
  </si>
  <si>
    <t>Увеличение стоимости строительных материалов</t>
  </si>
  <si>
    <t>344</t>
  </si>
  <si>
    <t>7000000000</t>
  </si>
  <si>
    <t>Пенсии, пособия, выплачиваемые работодателями, нанимателями бывшим работникам в денежной форме</t>
  </si>
  <si>
    <t>264</t>
  </si>
  <si>
    <t>Межбюджетные трансферты на осуществление полномочий поселения по осуществлению внешнего муниципального финансового контроля</t>
  </si>
  <si>
    <t xml:space="preserve">Сумма </t>
  </si>
  <si>
    <t>Обеспечение безопасности дорожного движения на автомобильных дорогах общего пользования местного значения</t>
  </si>
  <si>
    <t>Ремонт и содержание автомобильных дорог общего пользования местного значения</t>
  </si>
  <si>
    <t xml:space="preserve"> Организация уличного освещения 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</si>
  <si>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</si>
  <si>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</si>
  <si>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Приобретение и установка дорожных знаков</t>
  </si>
  <si>
    <t>Налоги, пошлины и сборы</t>
  </si>
  <si>
    <t>Страхование</t>
  </si>
  <si>
    <t>Иные выплаты текущего характера физическим лицам</t>
  </si>
  <si>
    <t>Приобретение указателей "Забора воды, "Водонапорная башня, "Пожарный водоем"</t>
  </si>
  <si>
    <t>Приобретение пожарных извещателей(в подведомственны объектах и в местах прроживания семей, находящихся в социальноопасном положении) простые, с GSM модулем</t>
  </si>
  <si>
    <t>Содержание в исправном состоянии источников наружного противопожарного водоснабжения (пожарный гидрант, водонапорная башня, пожарный водоём – ремонт, строительство) и содержание свободного подъезда к ним пожарной и водовозной техники для забора воды в любое время года</t>
  </si>
  <si>
    <t>Прохождение курсов пожарно-технического минимума для руководителей и ответственных за пожарную безопасность.</t>
  </si>
  <si>
    <t xml:space="preserve">Обеспечение функционирования 
учреждений культуры
</t>
  </si>
  <si>
    <t>7000100000</t>
  </si>
  <si>
    <t>Текущий ремонт зданий и помещений, закрепленных за учреждениями культуры, на праве оперативного управления</t>
  </si>
  <si>
    <t>7000107002</t>
  </si>
  <si>
    <t>Содержание зданий и помещений, закрепленных за учреждениями культуры, на праве оперативного управления</t>
  </si>
  <si>
    <t>7000107003</t>
  </si>
  <si>
    <t xml:space="preserve">Прочая закупка товаров, работ и услуг </t>
  </si>
  <si>
    <t>Создание условий для улучшения качества услуг предоставляемых учреждениями культуры населению</t>
  </si>
  <si>
    <t>7000207004</t>
  </si>
  <si>
    <t xml:space="preserve">Обеспечение условий для использования информационных технологий в деятельности учреждений </t>
  </si>
  <si>
    <t>7000200000</t>
  </si>
  <si>
    <t>Обеспечение проведения праздничных, памятных, иных культурно-массовых мероприятий</t>
  </si>
  <si>
    <t>7000207005</t>
  </si>
  <si>
    <t>Приобретение (перезарядка ) огнетушителей в МКУК КДЦ "Лоховского СП"</t>
  </si>
  <si>
    <t>Обеспечение условий для повышения профессионального уровня работников культуры</t>
  </si>
  <si>
    <t>7000207006</t>
  </si>
  <si>
    <t>000 1 00 00000 00 0000 000</t>
  </si>
  <si>
    <t>000 1 01 00000 00 0000 000</t>
  </si>
  <si>
    <t>000 1 01 02000 00 0000 000</t>
  </si>
  <si>
    <t>000 1 03 00000 00 0000 000</t>
  </si>
  <si>
    <t>000 1 03 02231 01 0000 110</t>
  </si>
  <si>
    <t>000 1 03 02241 01 0000 110</t>
  </si>
  <si>
    <t>000 1 03 02251 01 0000 110</t>
  </si>
  <si>
    <t>000 1 03 02261 01 0000 110</t>
  </si>
  <si>
    <t>000 1 05 00000 00 0000 000</t>
  </si>
  <si>
    <t>000 1 06 00000 00 0000 000</t>
  </si>
  <si>
    <t>000 1 06 01030 00 0000 000</t>
  </si>
  <si>
    <t>000 1 06 06000 00 0000 110</t>
  </si>
  <si>
    <t>000 1 11 00000 00 0000 000</t>
  </si>
  <si>
    <t>000 1 11 05025 10 0000 120</t>
  </si>
  <si>
    <t>000 1 11 05035 10 0000 120</t>
  </si>
  <si>
    <t>000 1 13 00000 00 0000 000</t>
  </si>
  <si>
    <t>000 1 13 01995 10 0000 130</t>
  </si>
  <si>
    <t>000 1 13 01995 10 0001 130</t>
  </si>
  <si>
    <t>000 1 13 02995 10 0000 130</t>
  </si>
  <si>
    <t>000 1 16 00000 00 0000 000</t>
  </si>
  <si>
    <t>000 1 16 07090 10 0000 140</t>
  </si>
  <si>
    <t>000 2 00 00000 00 0000 000</t>
  </si>
  <si>
    <t>000 2 02 00000 00 0000 000</t>
  </si>
  <si>
    <t>000 2 02 20000 00 0000 150</t>
  </si>
  <si>
    <t>000 2 02 29999 10 0000 150</t>
  </si>
  <si>
    <t>000 2 02 30000 00 0000 150</t>
  </si>
  <si>
    <t>000 2 02 30024 10 0000 150</t>
  </si>
  <si>
    <t>000 2 02 35118 10 0000 150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</si>
  <si>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</si>
  <si>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</si>
  <si>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295</t>
  </si>
  <si>
    <t>Другие экономические санкции</t>
  </si>
  <si>
    <t>247</t>
  </si>
  <si>
    <t>Приобретение энергетических ресурсов</t>
  </si>
  <si>
    <t>Закупка энергетических ресурсов </t>
  </si>
  <si>
    <t>Закупка энергетических ресурсов</t>
  </si>
  <si>
    <t>Содержание и обслуживание пожарного автомобиля</t>
  </si>
  <si>
    <t>Муниципальная программа «Чистая вода на 2019-2024 годы»</t>
  </si>
  <si>
    <t>Обеспечение населения и учреждений социальной сферы  качественной питьевой водой, соответствующей установленным требованиям гигиенической безопасности</t>
  </si>
  <si>
    <t>9600000000</t>
  </si>
  <si>
    <t>9600700000</t>
  </si>
  <si>
    <t>Муниципальная программа "Развитие дорожного хозяйства на территории Лоховского муниципального образования на 2022-2024 годы"</t>
  </si>
  <si>
    <t>Обеспечение деятельности органов местного самоуправления</t>
  </si>
  <si>
    <t>Материально-техническое и финансовое обеспечение деятельности органов местного самоуправления</t>
  </si>
  <si>
    <t>0210000000</t>
  </si>
  <si>
    <t>Местная администрация</t>
  </si>
  <si>
    <t>Расходы на выплаты по оплате труда работников муниципальных органов</t>
  </si>
  <si>
    <t>Финансовой обеспечение  выполнения функций  муниципальных органов</t>
  </si>
  <si>
    <t>0210200000</t>
  </si>
  <si>
    <t>0210220190</t>
  </si>
  <si>
    <t>0210100000</t>
  </si>
  <si>
    <t>0210173150</t>
  </si>
  <si>
    <t>Осуществление отдельных полномочий по учету средств резервного фонда</t>
  </si>
  <si>
    <t>Резервный фонд администрации Лоховского  поселения</t>
  </si>
  <si>
    <t>0500110400</t>
  </si>
  <si>
    <t>0500100000</t>
  </si>
  <si>
    <t>0210151180</t>
  </si>
  <si>
    <t>Градостроительная деятельность Лоховского сельского поселения, мероприятия по землеустройству</t>
  </si>
  <si>
    <t>Межевание, установление границ на местности</t>
  </si>
  <si>
    <t>3400110930</t>
  </si>
  <si>
    <t>3400100000</t>
  </si>
  <si>
    <t>Деятельность в области жилищно-коммунального хозяйства</t>
  </si>
  <si>
    <t>Расходы, связанные с водоснабжением населения</t>
  </si>
  <si>
    <t>3500211200</t>
  </si>
  <si>
    <t>Организация электро-, тепло- и водоснабжения населения, водоотведения в границах поселения</t>
  </si>
  <si>
    <t>3500200000</t>
  </si>
  <si>
    <t>8100000000</t>
  </si>
  <si>
    <t>8110000000</t>
  </si>
  <si>
    <t xml:space="preserve">
Модернизация, строительство, реконструкция, ремонт и содержание объектов водоснабжения и теплоснабжения Лоховского сельского поселения</t>
  </si>
  <si>
    <t>8110100000</t>
  </si>
  <si>
    <t>Деятельность в области благоустройства территории муниципального образования</t>
  </si>
  <si>
    <t>35003S2370</t>
  </si>
  <si>
    <t>Прочие мероприятия по благоустройству  поселений</t>
  </si>
  <si>
    <t>Подготовка (повышение квалификации) кадров</t>
  </si>
  <si>
    <t>Повышение качества подготовки и уровня квалификации кадров</t>
  </si>
  <si>
    <t>Организация повышения квалификации выборных должностных лиц местного самоуправления, муниципальных служащих и работников муниципальных учреждений</t>
  </si>
  <si>
    <t>4300100000</t>
  </si>
  <si>
    <t>4300113000</t>
  </si>
  <si>
    <t>Деятельность в области культуры</t>
  </si>
  <si>
    <t>Организация досуга и обеспечение жителей поселения услугами организаций культуры</t>
  </si>
  <si>
    <t>Расходы на обеспечение деятельности муниципальных учреждений</t>
  </si>
  <si>
    <t>4000100000</t>
  </si>
  <si>
    <t>4000120290</t>
  </si>
  <si>
    <t>96007S2500</t>
  </si>
  <si>
    <t>4900114000</t>
  </si>
  <si>
    <t>4900100000</t>
  </si>
  <si>
    <t>0400110300</t>
  </si>
  <si>
    <t>5200100000</t>
  </si>
  <si>
    <t>Предоставление межбюджетных трансфертов</t>
  </si>
  <si>
    <t>Межбюджетные трансферты на осуществление части полномочий по ЖКХ</t>
  </si>
  <si>
    <t>5200115200</t>
  </si>
  <si>
    <t>5200115300</t>
  </si>
  <si>
    <t>Управление муниципальным долгом</t>
  </si>
  <si>
    <t>Исполнение долговых обязательств</t>
  </si>
  <si>
    <t>0400100000</t>
  </si>
  <si>
    <t>Процентные платежи по муниципальным долговым обязательствам</t>
  </si>
  <si>
    <t>Деятельность в области дополнительного пенсионного обеспечения</t>
  </si>
  <si>
    <t>Выплата пенсии за выслугу лет гражданам, замещавшим должности муниципальной службы в органах местного самоуправления, ежемесячной доплаты к трудовой пенсии выборным лицам администрации</t>
  </si>
  <si>
    <t>Муниципальная программа  «Снижение рисков и смягчение последствий чрезвычайных ситуаций природного и техногенного характера, обеспечение пожарной безопасности, безопасности на водных объектах на территории Лоховского муниципального образования в 2023-2025 годах»</t>
  </si>
  <si>
    <t>Приобретение (перезарядка) огнетушителей в администрацию Лоховского МО</t>
  </si>
  <si>
    <t>Приобретение средств пожаротушения и предупреждения пожаров</t>
  </si>
  <si>
    <t>Защита населения и территорий от чрезвычайных ситуаций
природного и техногенного характера</t>
  </si>
  <si>
    <t>Приобретение и установка автоматизированной системы централизованного оповещения населения</t>
  </si>
  <si>
    <t>Осуществление иных мероприятий в отношении автомобильных дорог общего значения</t>
  </si>
  <si>
    <t>Постановка на кадастровый учет и оформление прав собственности на автомобильные дороги общего пользования местного значения в границах населенных пунктов Лоховского МО и земельные участки  под ними, сооружений на них</t>
  </si>
  <si>
    <t>Расходы, связанные с теплоснабжением населения</t>
  </si>
  <si>
    <t>3500211100</t>
  </si>
  <si>
    <t>35023S2370</t>
  </si>
  <si>
    <t>Приобретение специализированной техники   для водоснабжения населения</t>
  </si>
  <si>
    <t>Прохождение курсов повышения квалификации должностными лицами в учебно-методических центрах</t>
  </si>
  <si>
    <t>Межбюджетные трансферты на осуществление полномочий поселения по осуществлению внутреннего муниципального финансового контроля</t>
  </si>
  <si>
    <t>Сумма</t>
  </si>
  <si>
    <t>2025 год</t>
  </si>
  <si>
    <t>2024 год</t>
  </si>
  <si>
    <t>Муниципальная программа «Развитие жилищно-коммунального хозяйства на территории Лоховского муниципального образования» на 2021-2024 годы</t>
  </si>
  <si>
    <t>Муниципальная программа «Развитие дорожного хозяйства на территории Лоховского муниципального образования на 2022-2024 годы»</t>
  </si>
  <si>
    <t>0705</t>
  </si>
  <si>
    <t>0801</t>
  </si>
  <si>
    <t>2 .Бюджетные кредиты от других бюджетов бюджетной системы Российской федерации</t>
  </si>
  <si>
    <t>объем привлечения в 2024 году</t>
  </si>
  <si>
    <t>объем погашения в 2024 году</t>
  </si>
  <si>
    <t>Верхний предел долга на 1.01.2025г</t>
  </si>
  <si>
    <t>объем привлечения в 2025 году</t>
  </si>
  <si>
    <t>объем погашения в 2025 году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</si>
  <si>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</si>
  <si>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№ п.п.</t>
  </si>
  <si>
    <t>Итого:</t>
  </si>
  <si>
    <t>тыс. руб</t>
  </si>
  <si>
    <t>ЦСР</t>
  </si>
  <si>
    <t>ИТОГО</t>
  </si>
  <si>
    <t>Распределение бюджетных ассигнований бюджета</t>
  </si>
  <si>
    <t xml:space="preserve"> Лоховского сельского поселения</t>
  </si>
  <si>
    <t>5200115400</t>
  </si>
  <si>
    <t>виды долговых обязательств (привлечение/                             погашение)</t>
  </si>
  <si>
    <t>3100110810</t>
  </si>
  <si>
    <t>Деятельность в области дорожного хозяйства</t>
  </si>
  <si>
    <t>Осуществление дорожной деятельности в отношении автомобильных дорог местного значения</t>
  </si>
  <si>
    <t>Обеспечение строительства, ремонта и содержания автомобильных дорог общего пользования и искусственных сооружений на них в границах поселений</t>
  </si>
  <si>
    <t>3100100000</t>
  </si>
  <si>
    <t>Обеспечение сохранности автомобильных дорог местного значения путем выполнения ремонтных и эксплуатационных работ</t>
  </si>
  <si>
    <t xml:space="preserve"> 2 02 49999 10 0000 150</t>
  </si>
  <si>
    <t>2 02 04000 00 0000 150</t>
  </si>
  <si>
    <t>Подпрограмма «Модернизация объектов коммунальной инфраструктуры Лоховского муниципального образования» на 2021-2024 годы</t>
  </si>
  <si>
    <t>000 1 01 02010 01 1000 110</t>
  </si>
  <si>
    <t>000 1 01 02020 01 1000 110</t>
  </si>
  <si>
    <t>000 1 01 02030 01 1000 110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</si>
  <si>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 (сумма платежа (перерасчеты, недоимка и задолженность по соответствующему платежу, в том числе по отмененному)</t>
  </si>
  <si>
    <t>000 1 01 02130 01 1000 110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</si>
  <si>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</si>
  <si>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</si>
  <si>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</si>
  <si>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</si>
  <si>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000 1 05 03010 01 1000 110</t>
  </si>
  <si>
    <t>000 1 06 01030 10 1000 110</t>
  </si>
  <si>
    <t>000 1 06 06033 10 1000 110</t>
  </si>
  <si>
    <t>000 1 06 06043 10 1000 110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</si>
  <si>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</si>
  <si>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</si>
  <si>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</si>
  <si>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1 14 06025 10 0000 430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</si>
  <si>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</si>
  <si>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 xml:space="preserve"> 000 1 16 18000 02 0000 140</t>
  </si>
  <si>
    <t xml:space="preserve"> Иные  межбюджетные трансферты</t>
  </si>
  <si>
    <t>Прогнозируемые доходы бюджета Лоховского  сельского поселения на 2024 год и на  плановый период 2025 и 2026 годов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</si>
  <si>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</si>
  <si>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</si>
  <si>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</si>
  <si>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</si>
  <si>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</si>
  <si>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</si>
  <si>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</si>
  <si>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</si>
  <si>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2026 год</t>
  </si>
  <si>
    <t>8110107004</t>
  </si>
  <si>
    <t xml:space="preserve">Приобретение котельного и котельно-вспомогательного оборудования в котельную 
с. Лохово Черемховского района Иркутской области </t>
  </si>
  <si>
    <t xml:space="preserve">«Развитие культуры в Лоховском сельском поселении» на 2021-2026 годы  </t>
  </si>
  <si>
    <t>Распределение бюджетных ассигнований по разделам, подразделам, целевым статьям и группам видов расходов классификации расходов бюджетов в ведомственной структуре расходов бюджета Лоховского сельского поселения на 2024 год и на плановый период 2025 и 2026 годов</t>
  </si>
  <si>
    <t>Распределение бюджетных ассигнований по разделам и подразделам классификации расходов бюджета Лоховского сельского поселения на 2024 год и на  плановый период 2025 и 2026 годов</t>
  </si>
  <si>
    <t>Распределение бюджетных ассигнований на реализацию муниципальных программ Лоховского муниципального образования на 2024 год и на плановый период 2025 и 2026 годов</t>
  </si>
  <si>
    <t>«Развитие культуры в Лоховском сельском поселении на период 2021 – 2026 годы»</t>
  </si>
  <si>
    <t>объем муниципального долга на 1.01.2024 г</t>
  </si>
  <si>
    <t>объем муниципального долга на 1.01.2025 год</t>
  </si>
  <si>
    <t>Верхний предел долга на 1.01.2026г</t>
  </si>
  <si>
    <t>объем привлечения в 2026 году</t>
  </si>
  <si>
    <t>объем погашения в 2026 году</t>
  </si>
  <si>
    <t>Верхний предел долга на 1.01.2027 год</t>
  </si>
  <si>
    <t>Источники внутреннего финансирования дефицита бюджета Лоховского сельского поселения  на 2024 год                    и на плановый период 2025 и 2026 годов</t>
  </si>
  <si>
    <t xml:space="preserve"> на исполнение публичных нормативных обязательств на 2024 год и на плановый период 2025 и 2026 годов</t>
  </si>
  <si>
    <t>Распределение иных межбюджетных трансфертов из бюджета Лоховского сельского поселения на осуществление части полномочий по решению вопросов местного значения в соответствии с заключенными соглашениями на 2024 год и на плановый период 2025 и 2026 годов</t>
  </si>
  <si>
    <t>сельского поселения на 2024 год и на плановый период 2025 и 2026 годов</t>
  </si>
  <si>
    <t>Владение, пользование и распоряжение имуществом, находящимся в муниципальной собственности поселения</t>
  </si>
  <si>
    <t>Управление муниципальной собственностью</t>
  </si>
  <si>
    <t>Прочие расходы на содержание и ремонт
(капитальный ремонт) муниципального имущества</t>
  </si>
  <si>
    <t>96007S2370</t>
  </si>
  <si>
    <t>Приобретение материала для ремонта водонапорной башни в д. Жмурова(народные инициативы)</t>
  </si>
  <si>
    <t>Распределение бюджетных ассигнований по разделам, подразделам, целевым статьям и группам видов расходов классификации расходов бюджетов Лоховского сельского поселения                                                                                 на 2024 год и на  плановый период 2025 и 2026 годов</t>
  </si>
  <si>
    <t>Основное мероприятие: Обеспечение безопасности дорожного движения на автомобильных дорогах общего пользования местного значения</t>
  </si>
  <si>
    <t xml:space="preserve">Основное меероприятие: Обеспечение функционирования 
учреждений культуры
</t>
  </si>
  <si>
    <t>Основное мероприятие: Создание условий для улучшения качества услуг предоставляемых учреждениями культуры населению</t>
  </si>
  <si>
    <t>8110107005</t>
  </si>
  <si>
    <t>Основное мероприятие: Обеспечение первичных мер пожарной безопасности</t>
  </si>
  <si>
    <t>Основное мероприятие: Осуществление иных мероприятий в отношении автомобильных дорог общего значения</t>
  </si>
  <si>
    <t xml:space="preserve">
Основное мероприятие: Модернизация, строительство, реконструкция, ремонт и содержание объектов водоснабжения и теплоснабжения Лоховского сельского поселения</t>
  </si>
  <si>
    <t>Оснвное мероприятие: Обеспечение населения и учреждений социальной сферы  качественной питьевой водой, соответствующей установленным требованиям гигиенической безопасности</t>
  </si>
  <si>
    <t>Закупка товаров, работ и услуг для  государственных (муниципальных) нужд</t>
  </si>
  <si>
    <t>0800100000</t>
  </si>
  <si>
    <t>Приобретение средств пожаротушения и предупреждения пожаров, оборудование водонапорных башен приспособлением для забора воды в любое время года</t>
  </si>
  <si>
    <t>Приобретение и установка указателей «Забор воды», «Водонапорная башня», «Пожарный водоем»</t>
  </si>
  <si>
    <t>Основное мероприятие: Обеспечение сохранности автомобильных дорог общего пользования местного значения путем выполнения ремонтных и эксплуатационных работ</t>
  </si>
  <si>
    <t xml:space="preserve">Приобретение котельного и котельно-вспомогательного оборудования в котельную с. Лохово Черемховского района Иркутской области </t>
  </si>
  <si>
    <t>Реализация мероприятий перечня пректов народных инициатив</t>
  </si>
  <si>
    <t>Основное мероприятие: Защита населения и территорий от чрезвычайных ситуаций природного и техногенного характера</t>
  </si>
  <si>
    <t>Муниципальная программа «Развитие культуры в Лоховском сельском поселении» на 2021-2026 годы</t>
  </si>
  <si>
    <t>Финансовое обеспечение  выполнения функций  муниципальных органов</t>
  </si>
  <si>
    <t>к решению Думы Лоховского муниципального образования</t>
  </si>
  <si>
    <t>от 22.12.2023 № 80</t>
  </si>
  <si>
    <t xml:space="preserve">Приложение № 5 </t>
  </si>
  <si>
    <t>до одного года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</si>
</sst>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  <numFmt numFmtId="178" formatCode="&quot;Истина&quot;;&quot;Истина&quot;;&quot;Ложь&quot;"/>
    <numFmt numFmtId="179" formatCode="#,##0.0"/>
    <numFmt numFmtId="180" formatCode="0.0"/>
    <numFmt numFmtId="181" formatCode="0.0000"/>
    <numFmt numFmtId="182" formatCode="#,##0_ ;[Red]\-#,##0\ "/>
    <numFmt numFmtId="183" formatCode="#,##0.0_ ;[Red]\-#,##0.0\ "/>
    <numFmt numFmtId="184" formatCode="#,##0.00_ ;[Red]\-#,##0.00\ "/>
    <numFmt numFmtId="185" formatCode="#,##0.00_р_."/>
    <numFmt numFmtId="186" formatCode="0.00000"/>
    <numFmt numFmtId="187" formatCode="0.000000"/>
    <numFmt numFmtId="188" formatCode="#,##0.0_р_."/>
    <numFmt numFmtId="189" formatCode="#,##0.00000"/>
    <numFmt numFmtId="190" formatCode="###\ ###\ ###\ ###\ ##0.0"/>
    <numFmt numFmtId="191" formatCode="000"/>
    <numFmt numFmtId="192" formatCode="0.0000000"/>
    <numFmt numFmtId="193" formatCode="00;[Red]\-00;&quot;&quot;"/>
    <numFmt numFmtId="194" formatCode="0000000000;[Red]\-0000000000;&quot;&quot;"/>
    <numFmt numFmtId="195" formatCode="000;[Red]\-000;&quot;&quot;"/>
    <numFmt numFmtId="196" formatCode="&quot;Да&quot;;&quot;Да&quot;;&quot;Нет&quot;"/>
    <numFmt numFmtId="197" formatCode="&quot;Вкл&quot;;&quot;Вкл&quot;;&quot;Выкл&quot;"/>
    <numFmt numFmtId="198" formatCode="[$€-2]\ ###,000_);[Red]\([$€-2]\ ###,000\)"/>
    <numFmt numFmtId="199" formatCode="0.000"/>
    <numFmt numFmtId="200" formatCode="0;[Red]0"/>
    <numFmt numFmtId="201" formatCode="0000000;[Red]\-0000000;&quot;&quot;"/>
    <numFmt numFmtId="202" formatCode="#,##0.00;[Red]\-#,##0.00;0.00"/>
    <numFmt numFmtId="203" formatCode="#,##0.0;[Red]\-#,##0.0;0.0"/>
    <numFmt numFmtId="204" formatCode="####\ ###\ ###\ ###\ ##0.0"/>
    <numFmt numFmtId="205" formatCode="#####\ ###\ ###\ ###\ ##0.0"/>
    <numFmt numFmtId="206" formatCode="######\ ###\ ###\ ###\ ##0.0"/>
    <numFmt numFmtId="207" formatCode="#######\ ###\ ###\ ###\ ##0.0"/>
    <numFmt numFmtId="208" formatCode="########\ ###\ ###\ ###\ ##0.0"/>
    <numFmt numFmtId="209" formatCode="#########\ ###\ ###\ ###\ ##0.0"/>
    <numFmt numFmtId="210" formatCode="##########\ ###\ ###\ ###\ ##0.0"/>
    <numFmt numFmtId="211" formatCode="[$-FC19]d\ mmmm\ yyyy\ &quot;г.&quot;"/>
    <numFmt numFmtId="212" formatCode="#,##0;[Red]\-#,##0;0"/>
    <numFmt numFmtId="213" formatCode="#,##0.000"/>
  </numFmts>
  <fonts count="7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indexed="10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2"/>
      <color indexed="59"/>
      <name val="Times New Roman"/>
      <family val="1"/>
    </font>
    <font>
      <b/>
      <sz val="10"/>
      <color indexed="59"/>
      <name val="Times New Roman"/>
      <family val="1"/>
    </font>
    <font>
      <sz val="10"/>
      <color indexed="59"/>
      <name val="Times New Roman"/>
      <family val="1"/>
    </font>
    <font>
      <b/>
      <sz val="9"/>
      <color indexed="59"/>
      <name val="Times New Roman"/>
      <family val="1"/>
    </font>
    <font>
      <sz val="9"/>
      <color indexed="59"/>
      <name val="Times New Roman"/>
      <family val="1"/>
    </font>
    <font>
      <sz val="11"/>
      <color indexed="8"/>
      <name val="Calibri"/>
      <family val="2"/>
    </font>
    <font>
      <u val="single"/>
      <sz val="12"/>
      <name val="Times New Roman"/>
      <family val="1"/>
    </font>
    <font>
      <sz val="10"/>
      <name val="Source Serif Pro"/>
      <family val="1"/>
    </font>
    <font>
      <b/>
      <sz val="10"/>
      <name val="Source Serif Pro"/>
      <family val="1"/>
    </font>
    <font>
      <b/>
      <sz val="10"/>
      <name val="Source Sans Pro Semibold"/>
      <family val="2"/>
    </font>
    <font>
      <sz val="10"/>
      <color indexed="63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0"/>
      <color theme="1" tint="0.04998999834060669"/>
      <name val="Times New Roman"/>
      <family val="1"/>
    </font>
    <font>
      <b/>
      <sz val="9"/>
      <color theme="1" tint="0.04998999834060669"/>
      <name val="Times New Roman"/>
      <family val="1"/>
    </font>
    <font>
      <b/>
      <sz val="10"/>
      <color rgb="FF000000"/>
      <name val="Times New Roman"/>
      <family val="1"/>
    </font>
    <font>
      <sz val="10"/>
      <color rgb="FF333333"/>
      <name val="Times New Roman"/>
      <family val="1"/>
    </font>
    <font>
      <sz val="8"/>
      <color theme="1" tint="0.04998999834060669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7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64" fillId="0" borderId="0">
      <alignment/>
      <protection/>
    </xf>
    <xf numFmtId="0" fontId="51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02">
    <xf numFmtId="0" fontId="0" fillId="0" borderId="0" xfId="0" applyAlignment="1">
      <alignment/>
    </xf>
    <xf numFmtId="0" fontId="27" fillId="0" borderId="0" xfId="60" applyFont="1" applyFill="1" applyAlignment="1">
      <alignment/>
      <protection/>
    </xf>
    <xf numFmtId="0" fontId="26" fillId="0" borderId="0" xfId="60" applyFont="1" applyFill="1">
      <alignment/>
      <protection/>
    </xf>
    <xf numFmtId="0" fontId="27" fillId="0" borderId="0" xfId="0" applyFont="1" applyFill="1" applyAlignment="1">
      <alignment/>
    </xf>
    <xf numFmtId="0" fontId="34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35" fillId="0" borderId="0" xfId="0" applyFont="1" applyFill="1" applyAlignment="1">
      <alignment/>
    </xf>
    <xf numFmtId="1" fontId="36" fillId="0" borderId="0" xfId="0" applyNumberFormat="1" applyFont="1" applyFill="1" applyBorder="1" applyAlignment="1">
      <alignment horizontal="center"/>
    </xf>
    <xf numFmtId="1" fontId="36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right"/>
    </xf>
    <xf numFmtId="0" fontId="30" fillId="0" borderId="0" xfId="0" applyFont="1" applyFill="1" applyAlignment="1">
      <alignment/>
    </xf>
    <xf numFmtId="49" fontId="24" fillId="0" borderId="0" xfId="0" applyNumberFormat="1" applyFont="1" applyFill="1" applyAlignment="1">
      <alignment horizontal="right" vertical="center"/>
    </xf>
    <xf numFmtId="1" fontId="36" fillId="0" borderId="0" xfId="0" applyNumberFormat="1" applyFont="1" applyFill="1" applyBorder="1" applyAlignment="1">
      <alignment horizontal="right"/>
    </xf>
    <xf numFmtId="0" fontId="37" fillId="0" borderId="0" xfId="0" applyFont="1" applyFill="1" applyAlignment="1">
      <alignment/>
    </xf>
    <xf numFmtId="0" fontId="25" fillId="0" borderId="0" xfId="0" applyFont="1" applyFill="1" applyAlignment="1">
      <alignment horizontal="right" vertical="center"/>
    </xf>
    <xf numFmtId="0" fontId="30" fillId="0" borderId="0" xfId="0" applyFont="1" applyFill="1" applyAlignment="1">
      <alignment horizontal="center" vertical="center"/>
    </xf>
    <xf numFmtId="1" fontId="27" fillId="0" borderId="0" xfId="0" applyNumberFormat="1" applyFont="1" applyFill="1" applyAlignment="1">
      <alignment/>
    </xf>
    <xf numFmtId="0" fontId="35" fillId="0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36" fillId="0" borderId="10" xfId="0" applyFont="1" applyFill="1" applyBorder="1" applyAlignment="1">
      <alignment/>
    </xf>
    <xf numFmtId="0" fontId="38" fillId="0" borderId="0" xfId="0" applyFont="1" applyFill="1" applyAlignment="1">
      <alignment/>
    </xf>
    <xf numFmtId="0" fontId="35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 horizontal="center" vertical="center"/>
    </xf>
    <xf numFmtId="1" fontId="40" fillId="0" borderId="0" xfId="0" applyNumberFormat="1" applyFont="1" applyFill="1" applyAlignment="1">
      <alignment/>
    </xf>
    <xf numFmtId="1" fontId="40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 horizontal="center" vertical="center"/>
    </xf>
    <xf numFmtId="1" fontId="42" fillId="0" borderId="0" xfId="0" applyNumberFormat="1" applyFont="1" applyFill="1" applyAlignment="1">
      <alignment horizontal="right"/>
    </xf>
    <xf numFmtId="1" fontId="27" fillId="0" borderId="0" xfId="0" applyNumberFormat="1" applyFont="1" applyFill="1" applyAlignment="1">
      <alignment horizontal="center" vertical="center"/>
    </xf>
    <xf numFmtId="0" fontId="30" fillId="0" borderId="0" xfId="0" applyFont="1" applyFill="1" applyBorder="1" applyAlignment="1">
      <alignment/>
    </xf>
    <xf numFmtId="182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center" vertical="center"/>
    </xf>
    <xf numFmtId="3" fontId="38" fillId="0" borderId="0" xfId="0" applyNumberFormat="1" applyFont="1" applyFill="1" applyBorder="1" applyAlignment="1">
      <alignment horizontal="center" vertical="center"/>
    </xf>
    <xf numFmtId="4" fontId="38" fillId="0" borderId="0" xfId="0" applyNumberFormat="1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182" fontId="29" fillId="0" borderId="11" xfId="0" applyNumberFormat="1" applyFont="1" applyFill="1" applyBorder="1" applyAlignment="1">
      <alignment horizontal="center" vertical="center"/>
    </xf>
    <xf numFmtId="3" fontId="29" fillId="0" borderId="11" xfId="0" applyNumberFormat="1" applyFont="1" applyFill="1" applyBorder="1" applyAlignment="1">
      <alignment horizontal="center" vertical="center"/>
    </xf>
    <xf numFmtId="3" fontId="38" fillId="0" borderId="11" xfId="0" applyNumberFormat="1" applyFont="1" applyFill="1" applyBorder="1" applyAlignment="1">
      <alignment horizontal="center" vertical="center"/>
    </xf>
    <xf numFmtId="4" fontId="38" fillId="0" borderId="11" xfId="0" applyNumberFormat="1" applyFont="1" applyFill="1" applyBorder="1" applyAlignment="1">
      <alignment horizontal="center" vertical="center"/>
    </xf>
    <xf numFmtId="184" fontId="29" fillId="0" borderId="11" xfId="0" applyNumberFormat="1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 wrapText="1"/>
    </xf>
    <xf numFmtId="1" fontId="36" fillId="0" borderId="11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6" fillId="24" borderId="11" xfId="0" applyFont="1" applyFill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wrapText="1"/>
    </xf>
    <xf numFmtId="0" fontId="34" fillId="24" borderId="11" xfId="0" applyFont="1" applyFill="1" applyBorder="1" applyAlignment="1">
      <alignment horizontal="center" vertical="center" wrapText="1"/>
    </xf>
    <xf numFmtId="1" fontId="34" fillId="24" borderId="11" xfId="0" applyNumberFormat="1" applyFont="1" applyFill="1" applyBorder="1" applyAlignment="1">
      <alignment horizontal="center" vertical="center" wrapText="1"/>
    </xf>
    <xf numFmtId="3" fontId="29" fillId="24" borderId="11" xfId="0" applyNumberFormat="1" applyFont="1" applyFill="1" applyBorder="1" applyAlignment="1" applyProtection="1">
      <alignment horizontal="center" vertical="center" wrapText="1"/>
      <protection/>
    </xf>
    <xf numFmtId="3" fontId="29" fillId="0" borderId="11" xfId="0" applyNumberFormat="1" applyFont="1" applyFill="1" applyBorder="1" applyAlignment="1" applyProtection="1">
      <alignment horizontal="center" vertical="center" wrapText="1"/>
      <protection/>
    </xf>
    <xf numFmtId="3" fontId="36" fillId="24" borderId="11" xfId="0" applyNumberFormat="1" applyFont="1" applyFill="1" applyBorder="1" applyAlignment="1" applyProtection="1">
      <alignment horizontal="center" vertical="center" wrapText="1"/>
      <protection/>
    </xf>
    <xf numFmtId="3" fontId="29" fillId="0" borderId="11" xfId="0" applyNumberFormat="1" applyFont="1" applyFill="1" applyBorder="1" applyAlignment="1" applyProtection="1">
      <alignment horizontal="center" vertical="center" wrapText="1"/>
      <protection/>
    </xf>
    <xf numFmtId="184" fontId="29" fillId="0" borderId="0" xfId="0" applyNumberFormat="1" applyFont="1" applyFill="1" applyBorder="1" applyAlignment="1">
      <alignment horizontal="center" vertical="center"/>
    </xf>
    <xf numFmtId="184" fontId="36" fillId="0" borderId="0" xfId="0" applyNumberFormat="1" applyFont="1" applyFill="1" applyBorder="1" applyAlignment="1">
      <alignment horizontal="center" vertical="center"/>
    </xf>
    <xf numFmtId="184" fontId="38" fillId="0" borderId="0" xfId="0" applyNumberFormat="1" applyFont="1" applyFill="1" applyBorder="1" applyAlignment="1">
      <alignment horizontal="center" vertical="center"/>
    </xf>
    <xf numFmtId="183" fontId="29" fillId="0" borderId="0" xfId="0" applyNumberFormat="1" applyFont="1" applyFill="1" applyBorder="1" applyAlignment="1">
      <alignment horizontal="center" vertical="center"/>
    </xf>
    <xf numFmtId="179" fontId="38" fillId="0" borderId="0" xfId="0" applyNumberFormat="1" applyFont="1" applyFill="1" applyBorder="1" applyAlignment="1">
      <alignment horizontal="center" vertical="center"/>
    </xf>
    <xf numFmtId="3" fontId="29" fillId="0" borderId="11" xfId="0" applyNumberFormat="1" applyFont="1" applyFill="1" applyBorder="1" applyAlignment="1" applyProtection="1">
      <alignment vertical="center" wrapText="1"/>
      <protection/>
    </xf>
    <xf numFmtId="3" fontId="36" fillId="0" borderId="11" xfId="0" applyNumberFormat="1" applyFont="1" applyFill="1" applyBorder="1" applyAlignment="1" applyProtection="1">
      <alignment vertical="center" wrapText="1"/>
      <protection/>
    </xf>
    <xf numFmtId="3" fontId="39" fillId="0" borderId="11" xfId="0" applyNumberFormat="1" applyFont="1" applyFill="1" applyBorder="1" applyAlignment="1" applyProtection="1">
      <alignment vertical="center" wrapText="1"/>
      <protection/>
    </xf>
    <xf numFmtId="3" fontId="39" fillId="0" borderId="11" xfId="0" applyNumberFormat="1" applyFont="1" applyFill="1" applyBorder="1" applyAlignment="1" applyProtection="1">
      <alignment vertical="center" wrapText="1"/>
      <protection/>
    </xf>
    <xf numFmtId="3" fontId="35" fillId="0" borderId="11" xfId="0" applyNumberFormat="1" applyFont="1" applyFill="1" applyBorder="1" applyAlignment="1" applyProtection="1">
      <alignment vertical="center" wrapText="1"/>
      <protection/>
    </xf>
    <xf numFmtId="3" fontId="44" fillId="0" borderId="11" xfId="0" applyNumberFormat="1" applyFont="1" applyFill="1" applyBorder="1" applyAlignment="1" applyProtection="1">
      <alignment vertical="center" wrapText="1"/>
      <protection/>
    </xf>
    <xf numFmtId="182" fontId="38" fillId="0" borderId="11" xfId="0" applyNumberFormat="1" applyFont="1" applyFill="1" applyBorder="1" applyAlignment="1">
      <alignment horizontal="center" vertical="center"/>
    </xf>
    <xf numFmtId="3" fontId="35" fillId="0" borderId="11" xfId="0" applyNumberFormat="1" applyFont="1" applyFill="1" applyBorder="1" applyAlignment="1" applyProtection="1">
      <alignment vertical="center" wrapText="1"/>
      <protection/>
    </xf>
    <xf numFmtId="3" fontId="29" fillId="0" borderId="11" xfId="0" applyNumberFormat="1" applyFont="1" applyFill="1" applyBorder="1" applyAlignment="1" applyProtection="1">
      <alignment vertical="center" wrapText="1"/>
      <protection/>
    </xf>
    <xf numFmtId="3" fontId="29" fillId="24" borderId="11" xfId="0" applyNumberFormat="1" applyFont="1" applyFill="1" applyBorder="1" applyAlignment="1" applyProtection="1">
      <alignment horizontal="center" vertical="center" wrapText="1"/>
      <protection/>
    </xf>
    <xf numFmtId="3" fontId="36" fillId="0" borderId="11" xfId="0" applyNumberFormat="1" applyFont="1" applyFill="1" applyBorder="1" applyAlignment="1" applyProtection="1">
      <alignment vertical="center" wrapText="1"/>
      <protection/>
    </xf>
    <xf numFmtId="3" fontId="36" fillId="24" borderId="11" xfId="0" applyNumberFormat="1" applyFont="1" applyFill="1" applyBorder="1" applyAlignment="1" applyProtection="1">
      <alignment horizontal="center" vertical="center" wrapText="1"/>
      <protection/>
    </xf>
    <xf numFmtId="182" fontId="36" fillId="0" borderId="11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justify" vertical="center"/>
    </xf>
    <xf numFmtId="0" fontId="27" fillId="0" borderId="11" xfId="0" applyFont="1" applyBorder="1" applyAlignment="1">
      <alignment horizontal="justify" vertical="center"/>
    </xf>
    <xf numFmtId="180" fontId="27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180" fontId="27" fillId="0" borderId="11" xfId="0" applyNumberFormat="1" applyFont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46" fillId="24" borderId="11" xfId="0" applyFont="1" applyFill="1" applyBorder="1" applyAlignment="1">
      <alignment horizontal="center" vertical="center" wrapText="1"/>
    </xf>
    <xf numFmtId="1" fontId="46" fillId="24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/>
    </xf>
    <xf numFmtId="3" fontId="45" fillId="0" borderId="11" xfId="0" applyNumberFormat="1" applyFont="1" applyFill="1" applyBorder="1" applyAlignment="1" applyProtection="1">
      <alignment horizontal="left" vertical="center" wrapText="1"/>
      <protection/>
    </xf>
    <xf numFmtId="3" fontId="45" fillId="0" borderId="11" xfId="0" applyNumberFormat="1" applyFont="1" applyFill="1" applyBorder="1" applyAlignment="1" applyProtection="1">
      <alignment horizontal="center" vertical="center" wrapText="1"/>
      <protection/>
    </xf>
    <xf numFmtId="3" fontId="33" fillId="0" borderId="11" xfId="0" applyNumberFormat="1" applyFont="1" applyFill="1" applyBorder="1" applyAlignment="1" applyProtection="1">
      <alignment vertical="center" wrapText="1"/>
      <protection/>
    </xf>
    <xf numFmtId="183" fontId="33" fillId="0" borderId="11" xfId="0" applyNumberFormat="1" applyFont="1" applyFill="1" applyBorder="1" applyAlignment="1">
      <alignment horizontal="center" vertical="center"/>
    </xf>
    <xf numFmtId="183" fontId="45" fillId="0" borderId="11" xfId="0" applyNumberFormat="1" applyFont="1" applyFill="1" applyBorder="1" applyAlignment="1">
      <alignment horizontal="center" vertical="center"/>
    </xf>
    <xf numFmtId="179" fontId="45" fillId="0" borderId="11" xfId="0" applyNumberFormat="1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179" fontId="30" fillId="0" borderId="0" xfId="0" applyNumberFormat="1" applyFont="1" applyFill="1" applyAlignment="1">
      <alignment/>
    </xf>
    <xf numFmtId="179" fontId="27" fillId="0" borderId="0" xfId="0" applyNumberFormat="1" applyFont="1" applyFill="1" applyAlignment="1">
      <alignment/>
    </xf>
    <xf numFmtId="1" fontId="33" fillId="0" borderId="0" xfId="0" applyNumberFormat="1" applyFont="1" applyFill="1" applyAlignment="1">
      <alignment/>
    </xf>
    <xf numFmtId="180" fontId="27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/>
    </xf>
    <xf numFmtId="1" fontId="50" fillId="0" borderId="0" xfId="0" applyNumberFormat="1" applyFont="1" applyFill="1" applyAlignment="1">
      <alignment horizontal="right" vertical="center"/>
    </xf>
    <xf numFmtId="1" fontId="46" fillId="0" borderId="0" xfId="0" applyNumberFormat="1" applyFont="1" applyFill="1" applyBorder="1" applyAlignment="1">
      <alignment horizontal="center"/>
    </xf>
    <xf numFmtId="180" fontId="33" fillId="0" borderId="0" xfId="0" applyNumberFormat="1" applyFont="1" applyFill="1" applyAlignment="1">
      <alignment horizontal="center" vertical="center"/>
    </xf>
    <xf numFmtId="180" fontId="27" fillId="0" borderId="0" xfId="0" applyNumberFormat="1" applyFont="1" applyFill="1" applyAlignment="1">
      <alignment/>
    </xf>
    <xf numFmtId="187" fontId="27" fillId="0" borderId="0" xfId="0" applyNumberFormat="1" applyFont="1" applyFill="1" applyAlignment="1">
      <alignment horizontal="center" vertical="center"/>
    </xf>
    <xf numFmtId="186" fontId="27" fillId="0" borderId="0" xfId="0" applyNumberFormat="1" applyFont="1" applyFill="1" applyAlignment="1">
      <alignment horizontal="center" vertical="center"/>
    </xf>
    <xf numFmtId="183" fontId="30" fillId="0" borderId="0" xfId="0" applyNumberFormat="1" applyFont="1" applyFill="1" applyAlignment="1">
      <alignment/>
    </xf>
    <xf numFmtId="186" fontId="33" fillId="0" borderId="0" xfId="0" applyNumberFormat="1" applyFont="1" applyFill="1" applyAlignment="1">
      <alignment horizontal="center" vertical="center"/>
    </xf>
    <xf numFmtId="187" fontId="33" fillId="0" borderId="0" xfId="0" applyNumberFormat="1" applyFont="1" applyFill="1" applyAlignment="1">
      <alignment horizontal="center" vertical="center"/>
    </xf>
    <xf numFmtId="180" fontId="42" fillId="0" borderId="0" xfId="0" applyNumberFormat="1" applyFont="1" applyFill="1" applyAlignment="1">
      <alignment/>
    </xf>
    <xf numFmtId="186" fontId="27" fillId="0" borderId="0" xfId="0" applyNumberFormat="1" applyFont="1" applyFill="1" applyAlignment="1">
      <alignment/>
    </xf>
    <xf numFmtId="187" fontId="37" fillId="0" borderId="0" xfId="0" applyNumberFormat="1" applyFont="1" applyFill="1" applyAlignment="1">
      <alignment horizontal="center" vertical="center"/>
    </xf>
    <xf numFmtId="186" fontId="37" fillId="0" borderId="0" xfId="0" applyNumberFormat="1" applyFont="1" applyFill="1" applyAlignment="1">
      <alignment horizontal="center" vertical="center"/>
    </xf>
    <xf numFmtId="181" fontId="27" fillId="0" borderId="0" xfId="0" applyNumberFormat="1" applyFont="1" applyFill="1" applyAlignment="1">
      <alignment/>
    </xf>
    <xf numFmtId="187" fontId="27" fillId="0" borderId="0" xfId="0" applyNumberFormat="1" applyFont="1" applyFill="1" applyAlignment="1">
      <alignment/>
    </xf>
    <xf numFmtId="189" fontId="30" fillId="0" borderId="0" xfId="0" applyNumberFormat="1" applyFont="1" applyFill="1" applyAlignment="1">
      <alignment/>
    </xf>
    <xf numFmtId="192" fontId="33" fillId="0" borderId="0" xfId="0" applyNumberFormat="1" applyFont="1" applyFill="1" applyAlignment="1">
      <alignment horizontal="center" vertical="center"/>
    </xf>
    <xf numFmtId="49" fontId="47" fillId="0" borderId="11" xfId="58" applyNumberFormat="1" applyFont="1" applyFill="1" applyBorder="1" applyAlignment="1">
      <alignment horizontal="center"/>
      <protection/>
    </xf>
    <xf numFmtId="0" fontId="47" fillId="0" borderId="11" xfId="58" applyFont="1" applyFill="1" applyBorder="1" applyAlignment="1">
      <alignment horizontal="center" wrapText="1"/>
      <protection/>
    </xf>
    <xf numFmtId="0" fontId="47" fillId="0" borderId="11" xfId="58" applyFont="1" applyFill="1" applyBorder="1" applyAlignment="1">
      <alignment horizontal="left" wrapText="1"/>
      <protection/>
    </xf>
    <xf numFmtId="0" fontId="48" fillId="0" borderId="11" xfId="58" applyFont="1" applyFill="1" applyBorder="1" applyAlignment="1">
      <alignment horizontal="left" wrapText="1"/>
      <protection/>
    </xf>
    <xf numFmtId="49" fontId="48" fillId="0" borderId="11" xfId="58" applyNumberFormat="1" applyFont="1" applyFill="1" applyBorder="1" applyAlignment="1">
      <alignment horizontal="center"/>
      <protection/>
    </xf>
    <xf numFmtId="0" fontId="47" fillId="0" borderId="11" xfId="59" applyNumberFormat="1" applyFont="1" applyFill="1" applyBorder="1" applyAlignment="1" applyProtection="1">
      <alignment horizontal="center" vertical="center" wrapText="1"/>
      <protection hidden="1"/>
    </xf>
    <xf numFmtId="0" fontId="47" fillId="0" borderId="11" xfId="59" applyNumberFormat="1" applyFont="1" applyFill="1" applyBorder="1" applyAlignment="1" applyProtection="1">
      <alignment horizontal="center" vertical="center" textRotation="90" wrapText="1"/>
      <protection hidden="1"/>
    </xf>
    <xf numFmtId="0" fontId="47" fillId="0" borderId="11" xfId="59" applyNumberFormat="1" applyFont="1" applyFill="1" applyBorder="1" applyAlignment="1" applyProtection="1">
      <alignment horizontal="center"/>
      <protection hidden="1"/>
    </xf>
    <xf numFmtId="0" fontId="33" fillId="0" borderId="0" xfId="58" applyFont="1" applyBorder="1" applyAlignment="1">
      <alignment/>
      <protection/>
    </xf>
    <xf numFmtId="0" fontId="48" fillId="0" borderId="11" xfId="58" applyFont="1" applyBorder="1" applyAlignment="1">
      <alignment horizontal="left" wrapText="1"/>
      <protection/>
    </xf>
    <xf numFmtId="0" fontId="28" fillId="0" borderId="11" xfId="0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vertical="top" wrapText="1"/>
    </xf>
    <xf numFmtId="0" fontId="26" fillId="25" borderId="11" xfId="33" applyNumberFormat="1" applyFont="1" applyFill="1" applyBorder="1" applyAlignment="1">
      <alignment vertical="top" wrapText="1"/>
      <protection/>
    </xf>
    <xf numFmtId="0" fontId="26" fillId="0" borderId="11" xfId="0" applyFont="1" applyFill="1" applyBorder="1" applyAlignment="1">
      <alignment vertical="top" wrapText="1"/>
    </xf>
    <xf numFmtId="49" fontId="28" fillId="0" borderId="11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/>
    </xf>
    <xf numFmtId="0" fontId="26" fillId="0" borderId="11" xfId="0" applyFont="1" applyBorder="1" applyAlignment="1">
      <alignment vertical="top" wrapText="1"/>
    </xf>
    <xf numFmtId="49" fontId="48" fillId="0" borderId="11" xfId="0" applyNumberFormat="1" applyFont="1" applyFill="1" applyBorder="1" applyAlignment="1">
      <alignment horizontal="center" wrapText="1"/>
    </xf>
    <xf numFmtId="4" fontId="33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33" fillId="0" borderId="0" xfId="56" applyFont="1">
      <alignment/>
      <protection/>
    </xf>
    <xf numFmtId="0" fontId="33" fillId="0" borderId="0" xfId="56" applyFont="1" applyAlignment="1">
      <alignment/>
      <protection/>
    </xf>
    <xf numFmtId="0" fontId="52" fillId="0" borderId="0" xfId="56" applyFont="1">
      <alignment/>
      <protection/>
    </xf>
    <xf numFmtId="0" fontId="53" fillId="0" borderId="0" xfId="56" applyNumberFormat="1" applyFont="1" applyFill="1" applyAlignment="1" applyProtection="1">
      <alignment/>
      <protection hidden="1"/>
    </xf>
    <xf numFmtId="0" fontId="54" fillId="0" borderId="0" xfId="56" applyFont="1" applyAlignment="1" applyProtection="1">
      <alignment horizontal="center"/>
      <protection hidden="1"/>
    </xf>
    <xf numFmtId="0" fontId="54" fillId="0" borderId="0" xfId="56" applyFont="1" applyAlignment="1" applyProtection="1">
      <alignment horizontal="right"/>
      <protection hidden="1"/>
    </xf>
    <xf numFmtId="2" fontId="52" fillId="0" borderId="0" xfId="56" applyNumberFormat="1" applyFont="1">
      <alignment/>
      <protection/>
    </xf>
    <xf numFmtId="49" fontId="35" fillId="0" borderId="11" xfId="56" applyNumberFormat="1" applyFont="1" applyBorder="1" applyAlignment="1">
      <alignment horizontal="center"/>
      <protection/>
    </xf>
    <xf numFmtId="191" fontId="48" fillId="0" borderId="11" xfId="56" applyNumberFormat="1" applyFont="1" applyFill="1" applyBorder="1" applyAlignment="1" applyProtection="1">
      <alignment horizontal="left" wrapText="1"/>
      <protection hidden="1"/>
    </xf>
    <xf numFmtId="191" fontId="48" fillId="0" borderId="11" xfId="56" applyNumberFormat="1" applyFont="1" applyFill="1" applyBorder="1" applyAlignment="1" applyProtection="1">
      <alignment horizontal="center"/>
      <protection hidden="1"/>
    </xf>
    <xf numFmtId="193" fontId="48" fillId="0" borderId="11" xfId="56" applyNumberFormat="1" applyFont="1" applyFill="1" applyBorder="1" applyAlignment="1" applyProtection="1">
      <alignment horizontal="center"/>
      <protection hidden="1"/>
    </xf>
    <xf numFmtId="195" fontId="48" fillId="0" borderId="11" xfId="56" applyNumberFormat="1" applyFont="1" applyFill="1" applyBorder="1" applyAlignment="1" applyProtection="1">
      <alignment horizontal="center"/>
      <protection hidden="1"/>
    </xf>
    <xf numFmtId="0" fontId="48" fillId="0" borderId="0" xfId="56" applyFont="1">
      <alignment/>
      <protection/>
    </xf>
    <xf numFmtId="0" fontId="48" fillId="0" borderId="0" xfId="56" applyFont="1" applyAlignment="1">
      <alignment wrapText="1"/>
      <protection/>
    </xf>
    <xf numFmtId="0" fontId="33" fillId="0" borderId="0" xfId="56" applyFont="1" applyAlignment="1">
      <alignment wrapText="1"/>
      <protection/>
    </xf>
    <xf numFmtId="0" fontId="35" fillId="0" borderId="11" xfId="56" applyFont="1" applyBorder="1" applyAlignment="1">
      <alignment horizontal="center"/>
      <protection/>
    </xf>
    <xf numFmtId="49" fontId="48" fillId="0" borderId="11" xfId="56" applyNumberFormat="1" applyFont="1" applyBorder="1" applyAlignment="1">
      <alignment horizontal="center"/>
      <protection/>
    </xf>
    <xf numFmtId="49" fontId="48" fillId="0" borderId="0" xfId="56" applyNumberFormat="1" applyFont="1">
      <alignment/>
      <protection/>
    </xf>
    <xf numFmtId="191" fontId="35" fillId="0" borderId="11" xfId="56" applyNumberFormat="1" applyFont="1" applyFill="1" applyBorder="1" applyAlignment="1" applyProtection="1">
      <alignment wrapText="1"/>
      <protection hidden="1"/>
    </xf>
    <xf numFmtId="0" fontId="35" fillId="0" borderId="11" xfId="56" applyFont="1" applyBorder="1">
      <alignment/>
      <protection/>
    </xf>
    <xf numFmtId="0" fontId="35" fillId="0" borderId="0" xfId="56" applyFont="1">
      <alignment/>
      <protection/>
    </xf>
    <xf numFmtId="0" fontId="35" fillId="0" borderId="0" xfId="56" applyFont="1" applyAlignment="1">
      <alignment horizontal="right"/>
      <protection/>
    </xf>
    <xf numFmtId="0" fontId="33" fillId="0" borderId="0" xfId="56" applyFont="1" applyAlignment="1">
      <alignment horizontal="right"/>
      <protection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wrapText="1"/>
    </xf>
    <xf numFmtId="0" fontId="33" fillId="0" borderId="0" xfId="56" applyFont="1" applyBorder="1">
      <alignment/>
      <protection/>
    </xf>
    <xf numFmtId="0" fontId="48" fillId="0" borderId="11" xfId="0" applyFont="1" applyBorder="1" applyAlignment="1">
      <alignment wrapText="1"/>
    </xf>
    <xf numFmtId="4" fontId="35" fillId="0" borderId="11" xfId="56" applyNumberFormat="1" applyFont="1" applyBorder="1" applyAlignment="1">
      <alignment horizontal="center"/>
      <protection/>
    </xf>
    <xf numFmtId="0" fontId="33" fillId="26" borderId="0" xfId="56" applyFont="1" applyFill="1">
      <alignment/>
      <protection/>
    </xf>
    <xf numFmtId="0" fontId="42" fillId="0" borderId="0" xfId="56" applyFont="1" applyAlignment="1">
      <alignment/>
      <protection/>
    </xf>
    <xf numFmtId="0" fontId="58" fillId="0" borderId="0" xfId="56" applyFont="1" applyBorder="1" applyAlignment="1">
      <alignment/>
      <protection/>
    </xf>
    <xf numFmtId="0" fontId="48" fillId="26" borderId="11" xfId="60" applyFont="1" applyFill="1" applyBorder="1" applyAlignment="1">
      <alignment horizontal="center" vertical="center"/>
      <protection/>
    </xf>
    <xf numFmtId="0" fontId="48" fillId="0" borderId="11" xfId="0" applyFont="1" applyBorder="1" applyAlignment="1">
      <alignment horizontal="justify"/>
    </xf>
    <xf numFmtId="0" fontId="28" fillId="0" borderId="11" xfId="0" applyFont="1" applyBorder="1" applyAlignment="1">
      <alignment vertical="top" wrapText="1"/>
    </xf>
    <xf numFmtId="0" fontId="28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top" wrapText="1"/>
    </xf>
    <xf numFmtId="4" fontId="48" fillId="0" borderId="11" xfId="0" applyNumberFormat="1" applyFont="1" applyBorder="1" applyAlignment="1">
      <alignment horizontal="center" vertical="center" wrapText="1"/>
    </xf>
    <xf numFmtId="4" fontId="33" fillId="0" borderId="11" xfId="56" applyNumberFormat="1" applyFont="1" applyBorder="1" applyAlignment="1">
      <alignment horizontal="center"/>
      <protection/>
    </xf>
    <xf numFmtId="4" fontId="48" fillId="0" borderId="11" xfId="56" applyNumberFormat="1" applyFont="1" applyBorder="1" applyAlignment="1">
      <alignment horizontal="center"/>
      <protection/>
    </xf>
    <xf numFmtId="4" fontId="48" fillId="0" borderId="11" xfId="56" applyNumberFormat="1" applyFont="1" applyBorder="1" applyAlignment="1">
      <alignment horizontal="center" wrapText="1"/>
      <protection/>
    </xf>
    <xf numFmtId="4" fontId="48" fillId="0" borderId="11" xfId="58" applyNumberFormat="1" applyFont="1" applyFill="1" applyBorder="1" applyAlignment="1" applyProtection="1">
      <alignment horizontal="center" vertical="center"/>
      <protection locked="0"/>
    </xf>
    <xf numFmtId="4" fontId="48" fillId="0" borderId="11" xfId="58" applyNumberFormat="1" applyFont="1" applyFill="1" applyBorder="1" applyAlignment="1">
      <alignment horizontal="center"/>
      <protection/>
    </xf>
    <xf numFmtId="4" fontId="48" fillId="0" borderId="11" xfId="56" applyNumberFormat="1" applyFont="1" applyFill="1" applyBorder="1" applyAlignment="1" applyProtection="1">
      <alignment horizontal="center"/>
      <protection hidden="1"/>
    </xf>
    <xf numFmtId="191" fontId="48" fillId="0" borderId="11" xfId="56" applyNumberFormat="1" applyFont="1" applyFill="1" applyBorder="1" applyAlignment="1" applyProtection="1">
      <alignment wrapText="1"/>
      <protection hidden="1"/>
    </xf>
    <xf numFmtId="0" fontId="48" fillId="0" borderId="11" xfId="0" applyFont="1" applyFill="1" applyBorder="1" applyAlignment="1">
      <alignment/>
    </xf>
    <xf numFmtId="0" fontId="48" fillId="0" borderId="11" xfId="0" applyFont="1" applyFill="1" applyBorder="1" applyAlignment="1">
      <alignment wrapText="1"/>
    </xf>
    <xf numFmtId="0" fontId="48" fillId="0" borderId="11" xfId="0" applyFont="1" applyFill="1" applyBorder="1" applyAlignment="1">
      <alignment horizontal="left" wrapText="1"/>
    </xf>
    <xf numFmtId="0" fontId="48" fillId="0" borderId="11" xfId="0" applyFont="1" applyBorder="1" applyAlignment="1">
      <alignment horizontal="left" wrapText="1"/>
    </xf>
    <xf numFmtId="0" fontId="48" fillId="0" borderId="11" xfId="0" applyNumberFormat="1" applyFont="1" applyFill="1" applyBorder="1" applyAlignment="1">
      <alignment horizontal="justify" vertical="center" wrapText="1"/>
    </xf>
    <xf numFmtId="0" fontId="48" fillId="0" borderId="11" xfId="0" applyNumberFormat="1" applyFont="1" applyBorder="1" applyAlignment="1">
      <alignment wrapText="1"/>
    </xf>
    <xf numFmtId="4" fontId="56" fillId="0" borderId="11" xfId="56" applyNumberFormat="1" applyFont="1" applyFill="1" applyBorder="1" applyAlignment="1" applyProtection="1">
      <alignment horizontal="center"/>
      <protection hidden="1"/>
    </xf>
    <xf numFmtId="4" fontId="55" fillId="0" borderId="11" xfId="56" applyNumberFormat="1" applyFont="1" applyFill="1" applyBorder="1" applyAlignment="1" applyProtection="1">
      <alignment/>
      <protection hidden="1"/>
    </xf>
    <xf numFmtId="0" fontId="48" fillId="0" borderId="11" xfId="0" applyFont="1" applyBorder="1" applyAlignment="1">
      <alignment horizontal="left" vertical="center" wrapText="1"/>
    </xf>
    <xf numFmtId="0" fontId="48" fillId="0" borderId="11" xfId="0" applyNumberFormat="1" applyFont="1" applyBorder="1" applyAlignment="1">
      <alignment horizontal="left" wrapText="1"/>
    </xf>
    <xf numFmtId="191" fontId="48" fillId="0" borderId="11" xfId="56" applyNumberFormat="1" applyFont="1" applyBorder="1" applyAlignment="1" applyProtection="1">
      <alignment horizontal="left" wrapText="1"/>
      <protection hidden="1"/>
    </xf>
    <xf numFmtId="195" fontId="48" fillId="0" borderId="11" xfId="56" applyNumberFormat="1" applyFont="1" applyBorder="1" applyAlignment="1" applyProtection="1">
      <alignment horizontal="center"/>
      <protection hidden="1"/>
    </xf>
    <xf numFmtId="0" fontId="47" fillId="0" borderId="0" xfId="56" applyNumberFormat="1" applyFont="1" applyFill="1" applyAlignment="1" applyProtection="1">
      <alignment wrapText="1"/>
      <protection hidden="1"/>
    </xf>
    <xf numFmtId="0" fontId="48" fillId="0" borderId="0" xfId="58" applyFont="1" applyAlignment="1">
      <alignment/>
      <protection/>
    </xf>
    <xf numFmtId="200" fontId="48" fillId="0" borderId="0" xfId="58" applyNumberFormat="1" applyFont="1" applyAlignment="1">
      <alignment/>
      <protection/>
    </xf>
    <xf numFmtId="0" fontId="41" fillId="0" borderId="0" xfId="56" applyNumberFormat="1" applyFont="1" applyFill="1" applyAlignment="1" applyProtection="1">
      <alignment/>
      <protection hidden="1"/>
    </xf>
    <xf numFmtId="0" fontId="46" fillId="0" borderId="0" xfId="58" applyFont="1" applyAlignment="1">
      <alignment vertical="center" wrapText="1"/>
      <protection/>
    </xf>
    <xf numFmtId="0" fontId="47" fillId="0" borderId="0" xfId="58" applyFont="1" applyBorder="1" applyAlignment="1">
      <alignment vertical="center" wrapText="1"/>
      <protection/>
    </xf>
    <xf numFmtId="0" fontId="47" fillId="0" borderId="11" xfId="59" applyNumberFormat="1" applyFont="1" applyFill="1" applyBorder="1" applyAlignment="1" applyProtection="1">
      <alignment vertical="center" wrapText="1"/>
      <protection hidden="1"/>
    </xf>
    <xf numFmtId="0" fontId="47" fillId="0" borderId="11" xfId="59" applyNumberFormat="1" applyFont="1" applyFill="1" applyBorder="1" applyAlignment="1" applyProtection="1">
      <alignment vertical="top" wrapText="1"/>
      <protection hidden="1"/>
    </xf>
    <xf numFmtId="191" fontId="47" fillId="0" borderId="11" xfId="56" applyNumberFormat="1" applyFont="1" applyFill="1" applyBorder="1" applyAlignment="1" applyProtection="1">
      <alignment horizontal="left" wrapText="1"/>
      <protection hidden="1"/>
    </xf>
    <xf numFmtId="191" fontId="47" fillId="0" borderId="11" xfId="56" applyNumberFormat="1" applyFont="1" applyFill="1" applyBorder="1" applyAlignment="1" applyProtection="1">
      <alignment horizontal="center"/>
      <protection hidden="1"/>
    </xf>
    <xf numFmtId="193" fontId="47" fillId="0" borderId="11" xfId="56" applyNumberFormat="1" applyFont="1" applyFill="1" applyBorder="1" applyAlignment="1" applyProtection="1">
      <alignment horizontal="center"/>
      <protection hidden="1"/>
    </xf>
    <xf numFmtId="195" fontId="47" fillId="0" borderId="11" xfId="56" applyNumberFormat="1" applyFont="1" applyFill="1" applyBorder="1" applyAlignment="1" applyProtection="1">
      <alignment horizontal="center"/>
      <protection hidden="1"/>
    </xf>
    <xf numFmtId="4" fontId="47" fillId="0" borderId="11" xfId="56" applyNumberFormat="1" applyFont="1" applyBorder="1" applyAlignment="1">
      <alignment horizontal="center"/>
      <protection/>
    </xf>
    <xf numFmtId="4" fontId="47" fillId="0" borderId="11" xfId="56" applyNumberFormat="1" applyFont="1" applyFill="1" applyBorder="1" applyAlignment="1" applyProtection="1">
      <alignment horizontal="center"/>
      <protection hidden="1"/>
    </xf>
    <xf numFmtId="49" fontId="47" fillId="0" borderId="11" xfId="56" applyNumberFormat="1" applyFont="1" applyBorder="1" applyAlignment="1">
      <alignment horizontal="center"/>
      <protection/>
    </xf>
    <xf numFmtId="0" fontId="48" fillId="0" borderId="11" xfId="56" applyFont="1" applyBorder="1" applyAlignment="1">
      <alignment horizontal="center"/>
      <protection/>
    </xf>
    <xf numFmtId="201" fontId="47" fillId="0" borderId="11" xfId="56" applyNumberFormat="1" applyFont="1" applyFill="1" applyBorder="1" applyAlignment="1" applyProtection="1">
      <alignment horizontal="center"/>
      <protection hidden="1"/>
    </xf>
    <xf numFmtId="179" fontId="47" fillId="0" borderId="11" xfId="56" applyNumberFormat="1" applyFont="1" applyFill="1" applyBorder="1" applyAlignment="1" applyProtection="1">
      <alignment horizontal="center"/>
      <protection hidden="1"/>
    </xf>
    <xf numFmtId="49" fontId="47" fillId="0" borderId="11" xfId="56" applyNumberFormat="1" applyFont="1" applyBorder="1" applyAlignment="1">
      <alignment horizontal="left" wrapText="1"/>
      <protection/>
    </xf>
    <xf numFmtId="49" fontId="48" fillId="0" borderId="11" xfId="56" applyNumberFormat="1" applyFont="1" applyBorder="1" applyAlignment="1">
      <alignment horizontal="left" wrapText="1"/>
      <protection/>
    </xf>
    <xf numFmtId="179" fontId="48" fillId="0" borderId="11" xfId="56" applyNumberFormat="1" applyFont="1" applyFill="1" applyBorder="1" applyAlignment="1" applyProtection="1">
      <alignment horizontal="center"/>
      <protection hidden="1"/>
    </xf>
    <xf numFmtId="4" fontId="48" fillId="0" borderId="11" xfId="56" applyNumberFormat="1" applyFont="1" applyFill="1" applyBorder="1" applyAlignment="1">
      <alignment horizontal="center"/>
      <protection/>
    </xf>
    <xf numFmtId="0" fontId="48" fillId="0" borderId="11" xfId="0" applyFont="1" applyBorder="1" applyAlignment="1">
      <alignment/>
    </xf>
    <xf numFmtId="49" fontId="48" fillId="26" borderId="11" xfId="56" applyNumberFormat="1" applyFont="1" applyFill="1" applyBorder="1" applyAlignment="1">
      <alignment horizontal="left" wrapText="1"/>
      <protection/>
    </xf>
    <xf numFmtId="194" fontId="48" fillId="0" borderId="11" xfId="56" applyNumberFormat="1" applyFont="1" applyFill="1" applyBorder="1" applyAlignment="1" applyProtection="1">
      <alignment horizontal="center" wrapText="1"/>
      <protection hidden="1"/>
    </xf>
    <xf numFmtId="195" fontId="48" fillId="0" borderId="11" xfId="56" applyNumberFormat="1" applyFont="1" applyFill="1" applyBorder="1" applyAlignment="1" applyProtection="1">
      <alignment horizontal="center" wrapText="1"/>
      <protection hidden="1"/>
    </xf>
    <xf numFmtId="191" fontId="47" fillId="0" borderId="11" xfId="56" applyNumberFormat="1" applyFont="1" applyFill="1" applyBorder="1" applyAlignment="1" applyProtection="1">
      <alignment horizontal="center" wrapText="1"/>
      <protection hidden="1"/>
    </xf>
    <xf numFmtId="193" fontId="47" fillId="0" borderId="11" xfId="56" applyNumberFormat="1" applyFont="1" applyFill="1" applyBorder="1" applyAlignment="1" applyProtection="1">
      <alignment horizontal="center" wrapText="1"/>
      <protection hidden="1"/>
    </xf>
    <xf numFmtId="194" fontId="47" fillId="0" borderId="11" xfId="56" applyNumberFormat="1" applyFont="1" applyFill="1" applyBorder="1" applyAlignment="1" applyProtection="1">
      <alignment horizontal="center" wrapText="1"/>
      <protection hidden="1"/>
    </xf>
    <xf numFmtId="195" fontId="47" fillId="0" borderId="11" xfId="56" applyNumberFormat="1" applyFont="1" applyFill="1" applyBorder="1" applyAlignment="1" applyProtection="1">
      <alignment horizontal="center" wrapText="1"/>
      <protection hidden="1"/>
    </xf>
    <xf numFmtId="191" fontId="48" fillId="0" borderId="11" xfId="56" applyNumberFormat="1" applyFont="1" applyFill="1" applyBorder="1" applyAlignment="1" applyProtection="1">
      <alignment horizontal="center" wrapText="1"/>
      <protection hidden="1"/>
    </xf>
    <xf numFmtId="193" fontId="48" fillId="0" borderId="11" xfId="56" applyNumberFormat="1" applyFont="1" applyFill="1" applyBorder="1" applyAlignment="1" applyProtection="1">
      <alignment horizontal="center" wrapText="1"/>
      <protection hidden="1"/>
    </xf>
    <xf numFmtId="49" fontId="48" fillId="0" borderId="11" xfId="56" applyNumberFormat="1" applyFont="1" applyBorder="1" applyAlignment="1">
      <alignment horizontal="center" wrapText="1"/>
      <protection/>
    </xf>
    <xf numFmtId="179" fontId="48" fillId="0" borderId="11" xfId="56" applyNumberFormat="1" applyFont="1" applyFill="1" applyBorder="1" applyAlignment="1" applyProtection="1">
      <alignment horizontal="center" wrapText="1"/>
      <protection hidden="1"/>
    </xf>
    <xf numFmtId="195" fontId="48" fillId="0" borderId="11" xfId="56" applyNumberFormat="1" applyFont="1" applyBorder="1" applyAlignment="1" applyProtection="1">
      <alignment horizontal="center" wrapText="1"/>
      <protection hidden="1"/>
    </xf>
    <xf numFmtId="191" fontId="48" fillId="0" borderId="11" xfId="56" applyNumberFormat="1" applyFont="1" applyBorder="1" applyAlignment="1" applyProtection="1">
      <alignment horizontal="center" wrapText="1"/>
      <protection hidden="1"/>
    </xf>
    <xf numFmtId="193" fontId="48" fillId="0" borderId="11" xfId="56" applyNumberFormat="1" applyFont="1" applyBorder="1" applyAlignment="1" applyProtection="1">
      <alignment horizontal="center" wrapText="1"/>
      <protection hidden="1"/>
    </xf>
    <xf numFmtId="194" fontId="48" fillId="0" borderId="11" xfId="56" applyNumberFormat="1" applyFont="1" applyBorder="1" applyAlignment="1" applyProtection="1">
      <alignment horizontal="center" wrapText="1"/>
      <protection hidden="1"/>
    </xf>
    <xf numFmtId="0" fontId="48" fillId="0" borderId="11" xfId="56" applyNumberFormat="1" applyFont="1" applyBorder="1" applyAlignment="1">
      <alignment horizontal="left" wrapText="1" readingOrder="1"/>
      <protection/>
    </xf>
    <xf numFmtId="0" fontId="47" fillId="0" borderId="11" xfId="56" applyFont="1" applyBorder="1" applyAlignment="1">
      <alignment horizontal="center"/>
      <protection/>
    </xf>
    <xf numFmtId="0" fontId="48" fillId="0" borderId="11" xfId="56" applyFont="1" applyBorder="1">
      <alignment/>
      <protection/>
    </xf>
    <xf numFmtId="0" fontId="59" fillId="0" borderId="0" xfId="0" applyFont="1" applyAlignment="1">
      <alignment/>
    </xf>
    <xf numFmtId="0" fontId="60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49" fontId="65" fillId="0" borderId="11" xfId="0" applyNumberFormat="1" applyFont="1" applyBorder="1" applyAlignment="1">
      <alignment horizontal="center" vertical="center" wrapText="1"/>
    </xf>
    <xf numFmtId="179" fontId="65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179" fontId="48" fillId="0" borderId="11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179" fontId="48" fillId="0" borderId="11" xfId="56" applyNumberFormat="1" applyFont="1" applyBorder="1" applyAlignment="1" applyProtection="1">
      <alignment horizontal="center"/>
      <protection hidden="1"/>
    </xf>
    <xf numFmtId="179" fontId="48" fillId="26" borderId="11" xfId="56" applyNumberFormat="1" applyFont="1" applyFill="1" applyBorder="1" applyAlignment="1" applyProtection="1">
      <alignment horizontal="center"/>
      <protection hidden="1"/>
    </xf>
    <xf numFmtId="180" fontId="65" fillId="0" borderId="11" xfId="0" applyNumberFormat="1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1" fontId="46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1" fontId="46" fillId="0" borderId="0" xfId="0" applyNumberFormat="1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vertical="center" wrapText="1"/>
    </xf>
    <xf numFmtId="191" fontId="24" fillId="26" borderId="0" xfId="56" applyNumberFormat="1" applyFont="1" applyFill="1" applyBorder="1" applyAlignment="1" applyProtection="1">
      <alignment wrapText="1"/>
      <protection hidden="1"/>
    </xf>
    <xf numFmtId="0" fontId="26" fillId="0" borderId="0" xfId="60" applyFont="1">
      <alignment/>
      <protection/>
    </xf>
    <xf numFmtId="0" fontId="33" fillId="0" borderId="0" xfId="60" applyFont="1">
      <alignment/>
      <protection/>
    </xf>
    <xf numFmtId="0" fontId="47" fillId="0" borderId="11" xfId="60" applyFont="1" applyBorder="1" applyAlignment="1">
      <alignment horizontal="center" vertical="center"/>
      <protection/>
    </xf>
    <xf numFmtId="179" fontId="47" fillId="0" borderId="11" xfId="60" applyNumberFormat="1" applyFont="1" applyBorder="1" applyAlignment="1">
      <alignment horizontal="center"/>
      <protection/>
    </xf>
    <xf numFmtId="4" fontId="47" fillId="0" borderId="11" xfId="60" applyNumberFormat="1" applyFont="1" applyBorder="1" applyAlignment="1">
      <alignment horizontal="center"/>
      <protection/>
    </xf>
    <xf numFmtId="4" fontId="46" fillId="0" borderId="11" xfId="60" applyNumberFormat="1" applyFont="1" applyBorder="1" applyAlignment="1">
      <alignment horizontal="center"/>
      <protection/>
    </xf>
    <xf numFmtId="179" fontId="48" fillId="0" borderId="11" xfId="60" applyNumberFormat="1" applyFont="1" applyBorder="1" applyAlignment="1">
      <alignment horizontal="center"/>
      <protection/>
    </xf>
    <xf numFmtId="4" fontId="48" fillId="0" borderId="11" xfId="60" applyNumberFormat="1" applyFont="1" applyBorder="1" applyAlignment="1">
      <alignment horizontal="center"/>
      <protection/>
    </xf>
    <xf numFmtId="4" fontId="33" fillId="0" borderId="11" xfId="60" applyNumberFormat="1" applyFont="1" applyBorder="1" applyAlignment="1">
      <alignment horizontal="center"/>
      <protection/>
    </xf>
    <xf numFmtId="0" fontId="48" fillId="0" borderId="11" xfId="60" applyFont="1" applyBorder="1" applyAlignment="1">
      <alignment horizontal="center" vertical="center"/>
      <protection/>
    </xf>
    <xf numFmtId="49" fontId="32" fillId="0" borderId="0" xfId="60" applyNumberFormat="1" applyFont="1" applyAlignment="1">
      <alignment horizontal="center" vertical="center"/>
      <protection/>
    </xf>
    <xf numFmtId="0" fontId="32" fillId="0" borderId="0" xfId="60" applyFont="1" applyAlignment="1">
      <alignment horizontal="center" vertical="center"/>
      <protection/>
    </xf>
    <xf numFmtId="180" fontId="32" fillId="0" borderId="0" xfId="60" applyNumberFormat="1" applyFont="1" applyAlignment="1">
      <alignment horizontal="center"/>
      <protection/>
    </xf>
    <xf numFmtId="0" fontId="33" fillId="0" borderId="0" xfId="60" applyFont="1" applyAlignment="1">
      <alignment vertical="center" wrapText="1"/>
      <protection/>
    </xf>
    <xf numFmtId="4" fontId="28" fillId="0" borderId="11" xfId="0" applyNumberFormat="1" applyFont="1" applyBorder="1" applyAlignment="1">
      <alignment horizontal="center" vertical="top" wrapText="1"/>
    </xf>
    <xf numFmtId="4" fontId="32" fillId="0" borderId="11" xfId="0" applyNumberFormat="1" applyFont="1" applyBorder="1" applyAlignment="1">
      <alignment horizontal="center" vertical="top" wrapText="1"/>
    </xf>
    <xf numFmtId="179" fontId="48" fillId="0" borderId="11" xfId="60" applyNumberFormat="1" applyFont="1" applyBorder="1" applyAlignment="1">
      <alignment horizontal="center" vertical="center"/>
      <protection/>
    </xf>
    <xf numFmtId="4" fontId="26" fillId="0" borderId="11" xfId="0" applyNumberFormat="1" applyFont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top" wrapText="1"/>
    </xf>
    <xf numFmtId="4" fontId="33" fillId="0" borderId="11" xfId="0" applyNumberFormat="1" applyFont="1" applyBorder="1" applyAlignment="1">
      <alignment horizontal="center" vertical="top" wrapText="1"/>
    </xf>
    <xf numFmtId="0" fontId="28" fillId="0" borderId="0" xfId="60" applyFont="1">
      <alignment/>
      <protection/>
    </xf>
    <xf numFmtId="0" fontId="48" fillId="0" borderId="0" xfId="60" applyFont="1" applyAlignment="1">
      <alignment horizontal="left" wrapText="1" indent="1"/>
      <protection/>
    </xf>
    <xf numFmtId="0" fontId="26" fillId="0" borderId="0" xfId="60" applyFont="1" applyAlignment="1">
      <alignment horizontal="center" vertical="center"/>
      <protection/>
    </xf>
    <xf numFmtId="180" fontId="26" fillId="0" borderId="0" xfId="60" applyNumberFormat="1" applyFont="1">
      <alignment/>
      <protection/>
    </xf>
    <xf numFmtId="0" fontId="26" fillId="0" borderId="0" xfId="60" applyFont="1" applyAlignment="1">
      <alignment wrapText="1"/>
      <protection/>
    </xf>
    <xf numFmtId="0" fontId="27" fillId="0" borderId="0" xfId="60" applyFont="1" applyAlignment="1">
      <alignment horizontal="left" wrapText="1" indent="1"/>
      <protection/>
    </xf>
    <xf numFmtId="0" fontId="30" fillId="0" borderId="0" xfId="60" applyFont="1" applyAlignment="1">
      <alignment horizontal="center" vertical="center"/>
      <protection/>
    </xf>
    <xf numFmtId="0" fontId="30" fillId="0" borderId="0" xfId="60" applyFont="1">
      <alignment/>
      <protection/>
    </xf>
    <xf numFmtId="180" fontId="49" fillId="0" borderId="0" xfId="60" applyNumberFormat="1" applyFont="1">
      <alignment/>
      <protection/>
    </xf>
    <xf numFmtId="0" fontId="30" fillId="0" borderId="0" xfId="60" applyFont="1" applyAlignment="1">
      <alignment wrapText="1"/>
      <protection/>
    </xf>
    <xf numFmtId="0" fontId="31" fillId="0" borderId="0" xfId="60" applyFont="1" applyAlignment="1">
      <alignment wrapText="1"/>
      <protection/>
    </xf>
    <xf numFmtId="186" fontId="26" fillId="0" borderId="0" xfId="60" applyNumberFormat="1" applyFont="1">
      <alignment/>
      <protection/>
    </xf>
    <xf numFmtId="0" fontId="30" fillId="0" borderId="0" xfId="60" applyFont="1" applyAlignment="1">
      <alignment horizontal="center" vertical="center" wrapText="1"/>
      <protection/>
    </xf>
    <xf numFmtId="0" fontId="32" fillId="0" borderId="0" xfId="60" applyFont="1" applyAlignment="1">
      <alignment horizontal="left"/>
      <protection/>
    </xf>
    <xf numFmtId="3" fontId="26" fillId="0" borderId="0" xfId="60" applyNumberFormat="1" applyFont="1">
      <alignment/>
      <protection/>
    </xf>
    <xf numFmtId="9" fontId="26" fillId="0" borderId="0" xfId="60" applyNumberFormat="1" applyFont="1">
      <alignment/>
      <protection/>
    </xf>
    <xf numFmtId="0" fontId="32" fillId="0" borderId="0" xfId="60" applyFont="1">
      <alignment/>
      <protection/>
    </xf>
    <xf numFmtId="4" fontId="26" fillId="0" borderId="0" xfId="60" applyNumberFormat="1" applyFont="1">
      <alignment/>
      <protection/>
    </xf>
    <xf numFmtId="0" fontId="28" fillId="0" borderId="11" xfId="60" applyFont="1" applyBorder="1" applyAlignment="1">
      <alignment horizontal="center"/>
      <protection/>
    </xf>
    <xf numFmtId="0" fontId="47" fillId="0" borderId="11" xfId="60" applyFont="1" applyBorder="1" applyAlignment="1">
      <alignment horizontal="justify"/>
      <protection/>
    </xf>
    <xf numFmtId="0" fontId="48" fillId="0" borderId="11" xfId="60" applyFont="1" applyBorder="1" applyAlignment="1">
      <alignment horizontal="justify" wrapText="1"/>
      <protection/>
    </xf>
    <xf numFmtId="0" fontId="47" fillId="0" borderId="11" xfId="60" applyFont="1" applyBorder="1" applyAlignment="1">
      <alignment horizontal="justify" wrapText="1"/>
      <protection/>
    </xf>
    <xf numFmtId="0" fontId="48" fillId="0" borderId="11" xfId="0" applyFont="1" applyBorder="1" applyAlignment="1">
      <alignment horizontal="justify" wrapText="1"/>
    </xf>
    <xf numFmtId="0" fontId="48" fillId="0" borderId="11" xfId="60" applyFont="1" applyBorder="1" applyAlignment="1">
      <alignment horizontal="justify"/>
      <protection/>
    </xf>
    <xf numFmtId="4" fontId="33" fillId="26" borderId="11" xfId="60" applyNumberFormat="1" applyFont="1" applyFill="1" applyBorder="1" applyAlignment="1">
      <alignment horizontal="center"/>
      <protection/>
    </xf>
    <xf numFmtId="0" fontId="48" fillId="0" borderId="11" xfId="60" applyFont="1" applyBorder="1" applyAlignment="1">
      <alignment horizontal="justify" vertical="center" wrapText="1"/>
      <protection/>
    </xf>
    <xf numFmtId="0" fontId="47" fillId="0" borderId="11" xfId="60" applyFont="1" applyBorder="1" applyAlignment="1">
      <alignment horizontal="justify" vertical="center" wrapText="1"/>
      <protection/>
    </xf>
    <xf numFmtId="0" fontId="26" fillId="0" borderId="11" xfId="60" applyFont="1" applyBorder="1">
      <alignment/>
      <protection/>
    </xf>
    <xf numFmtId="2" fontId="47" fillId="0" borderId="11" xfId="60" applyNumberFormat="1" applyFont="1" applyBorder="1" applyAlignment="1">
      <alignment horizontal="center"/>
      <protection/>
    </xf>
    <xf numFmtId="2" fontId="33" fillId="0" borderId="11" xfId="60" applyNumberFormat="1" applyFont="1" applyBorder="1" applyAlignment="1">
      <alignment horizontal="center"/>
      <protection/>
    </xf>
    <xf numFmtId="0" fontId="47" fillId="0" borderId="11" xfId="60" applyFont="1" applyBorder="1" applyAlignment="1">
      <alignment horizontal="center" vertical="center" wrapText="1"/>
      <protection/>
    </xf>
    <xf numFmtId="0" fontId="28" fillId="0" borderId="11" xfId="60" applyFont="1" applyBorder="1" applyAlignment="1">
      <alignment horizontal="center" vertical="center" wrapText="1"/>
      <protection/>
    </xf>
    <xf numFmtId="0" fontId="59" fillId="0" borderId="11" xfId="0" applyFont="1" applyBorder="1" applyAlignment="1">
      <alignment horizontal="center" vertical="center" wrapText="1"/>
    </xf>
    <xf numFmtId="179" fontId="60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right"/>
    </xf>
    <xf numFmtId="0" fontId="27" fillId="0" borderId="0" xfId="0" applyFont="1" applyBorder="1" applyAlignment="1">
      <alignment horizontal="justify" vertical="center"/>
    </xf>
    <xf numFmtId="180" fontId="27" fillId="0" borderId="0" xfId="0" applyNumberFormat="1" applyFont="1" applyBorder="1" applyAlignment="1">
      <alignment horizontal="center" vertical="center" wrapText="1"/>
    </xf>
    <xf numFmtId="180" fontId="0" fillId="0" borderId="0" xfId="0" applyNumberFormat="1" applyBorder="1" applyAlignment="1">
      <alignment/>
    </xf>
    <xf numFmtId="0" fontId="27" fillId="0" borderId="0" xfId="0" applyFont="1" applyBorder="1" applyAlignment="1">
      <alignment horizontal="center" vertical="center"/>
    </xf>
    <xf numFmtId="180" fontId="27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justify" vertical="center"/>
    </xf>
    <xf numFmtId="180" fontId="36" fillId="0" borderId="11" xfId="0" applyNumberFormat="1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1" xfId="0" applyFont="1" applyBorder="1" applyAlignment="1">
      <alignment vertical="center" wrapText="1"/>
    </xf>
    <xf numFmtId="180" fontId="48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4" fontId="48" fillId="0" borderId="11" xfId="60" applyNumberFormat="1" applyFont="1" applyBorder="1" applyAlignment="1">
      <alignment horizontal="center" vertical="center"/>
      <protection/>
    </xf>
    <xf numFmtId="4" fontId="33" fillId="0" borderId="11" xfId="60" applyNumberFormat="1" applyFont="1" applyBorder="1" applyAlignment="1">
      <alignment horizontal="center" vertical="center"/>
      <protection/>
    </xf>
    <xf numFmtId="0" fontId="48" fillId="0" borderId="11" xfId="60" applyFont="1" applyBorder="1" applyAlignment="1">
      <alignment horizontal="left" vertical="center" wrapText="1"/>
      <protection/>
    </xf>
    <xf numFmtId="0" fontId="60" fillId="0" borderId="11" xfId="0" applyFont="1" applyBorder="1" applyAlignment="1">
      <alignment vertical="center" wrapText="1"/>
    </xf>
    <xf numFmtId="191" fontId="24" fillId="26" borderId="0" xfId="56" applyNumberFormat="1" applyFont="1" applyFill="1" applyBorder="1" applyAlignment="1" applyProtection="1">
      <alignment wrapText="1"/>
      <protection hidden="1"/>
    </xf>
    <xf numFmtId="0" fontId="48" fillId="0" borderId="11" xfId="0" applyFont="1" applyBorder="1" applyAlignment="1">
      <alignment vertical="top" wrapText="1"/>
    </xf>
    <xf numFmtId="49" fontId="48" fillId="0" borderId="11" xfId="0" applyNumberFormat="1" applyFont="1" applyBorder="1" applyAlignment="1">
      <alignment horizontal="center" wrapText="1"/>
    </xf>
    <xf numFmtId="194" fontId="48" fillId="0" borderId="11" xfId="54" applyNumberFormat="1" applyFont="1" applyBorder="1" applyAlignment="1" applyProtection="1">
      <alignment horizontal="center"/>
      <protection hidden="1"/>
    </xf>
    <xf numFmtId="49" fontId="48" fillId="0" borderId="11" xfId="0" applyNumberFormat="1" applyFont="1" applyBorder="1" applyAlignment="1">
      <alignment horizontal="center"/>
    </xf>
    <xf numFmtId="4" fontId="47" fillId="0" borderId="11" xfId="58" applyNumberFormat="1" applyFont="1" applyFill="1" applyBorder="1" applyAlignment="1" applyProtection="1">
      <alignment horizontal="center" vertical="center"/>
      <protection locked="0"/>
    </xf>
    <xf numFmtId="179" fontId="47" fillId="0" borderId="11" xfId="56" applyNumberFormat="1" applyFont="1" applyBorder="1" applyAlignment="1">
      <alignment horizontal="center"/>
      <protection/>
    </xf>
    <xf numFmtId="179" fontId="48" fillId="0" borderId="11" xfId="56" applyNumberFormat="1" applyFont="1" applyBorder="1" applyAlignment="1">
      <alignment horizontal="center"/>
      <protection/>
    </xf>
    <xf numFmtId="179" fontId="48" fillId="0" borderId="11" xfId="56" applyNumberFormat="1" applyFont="1" applyFill="1" applyBorder="1" applyAlignment="1">
      <alignment horizontal="center"/>
      <protection/>
    </xf>
    <xf numFmtId="179" fontId="48" fillId="0" borderId="11" xfId="56" applyNumberFormat="1" applyFont="1" applyBorder="1" applyAlignment="1">
      <alignment horizontal="center" wrapText="1"/>
      <protection/>
    </xf>
    <xf numFmtId="179" fontId="47" fillId="0" borderId="11" xfId="58" applyNumberFormat="1" applyFont="1" applyFill="1" applyBorder="1" applyAlignment="1" applyProtection="1">
      <alignment horizontal="center" vertical="center"/>
      <protection locked="0"/>
    </xf>
    <xf numFmtId="179" fontId="48" fillId="0" borderId="11" xfId="58" applyNumberFormat="1" applyFont="1" applyFill="1" applyBorder="1" applyAlignment="1" applyProtection="1">
      <alignment horizontal="center" vertical="center"/>
      <protection locked="0"/>
    </xf>
    <xf numFmtId="179" fontId="48" fillId="0" borderId="11" xfId="58" applyNumberFormat="1" applyFont="1" applyFill="1" applyBorder="1" applyAlignment="1">
      <alignment horizontal="center"/>
      <protection/>
    </xf>
    <xf numFmtId="179" fontId="54" fillId="0" borderId="11" xfId="56" applyNumberFormat="1" applyFont="1" applyFill="1" applyBorder="1" applyAlignment="1" applyProtection="1">
      <alignment horizontal="center"/>
      <protection hidden="1"/>
    </xf>
    <xf numFmtId="0" fontId="67" fillId="0" borderId="11" xfId="0" applyFont="1" applyBorder="1" applyAlignment="1">
      <alignment/>
    </xf>
    <xf numFmtId="0" fontId="68" fillId="0" borderId="11" xfId="0" applyFont="1" applyBorder="1" applyAlignment="1">
      <alignment/>
    </xf>
    <xf numFmtId="0" fontId="48" fillId="0" borderId="11" xfId="0" applyFont="1" applyBorder="1" applyAlignment="1">
      <alignment horizontal="left" vertical="top" wrapText="1"/>
    </xf>
    <xf numFmtId="0" fontId="48" fillId="0" borderId="11" xfId="0" applyFont="1" applyFill="1" applyBorder="1" applyAlignment="1">
      <alignment horizontal="left" vertical="top" wrapText="1"/>
    </xf>
    <xf numFmtId="0" fontId="60" fillId="0" borderId="11" xfId="0" applyFont="1" applyBorder="1" applyAlignment="1">
      <alignment horizontal="center" vertical="center" wrapText="1"/>
    </xf>
    <xf numFmtId="180" fontId="69" fillId="0" borderId="11" xfId="0" applyNumberFormat="1" applyFont="1" applyBorder="1" applyAlignment="1">
      <alignment horizontal="center" vertical="center" wrapText="1"/>
    </xf>
    <xf numFmtId="180" fontId="69" fillId="0" borderId="11" xfId="0" applyNumberFormat="1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191" fontId="24" fillId="26" borderId="0" xfId="56" applyNumberFormat="1" applyFont="1" applyFill="1" applyBorder="1" applyAlignment="1" applyProtection="1">
      <alignment wrapText="1"/>
      <protection hidden="1"/>
    </xf>
    <xf numFmtId="49" fontId="48" fillId="0" borderId="11" xfId="54" applyNumberFormat="1" applyFont="1" applyBorder="1" applyAlignment="1" applyProtection="1">
      <alignment horizontal="center"/>
      <protection hidden="1"/>
    </xf>
    <xf numFmtId="0" fontId="70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3" fillId="0" borderId="0" xfId="60" applyFont="1">
      <alignment/>
      <protection/>
    </xf>
    <xf numFmtId="0" fontId="71" fillId="0" borderId="0" xfId="60" applyFont="1" applyAlignment="1">
      <alignment horizontal="center" vertical="distributed"/>
      <protection/>
    </xf>
    <xf numFmtId="0" fontId="32" fillId="0" borderId="0" xfId="60" applyFont="1" applyAlignment="1">
      <alignment horizontal="center" vertical="distributed"/>
      <protection/>
    </xf>
    <xf numFmtId="0" fontId="26" fillId="0" borderId="19" xfId="60" applyFont="1" applyBorder="1" applyAlignment="1">
      <alignment horizontal="right"/>
      <protection/>
    </xf>
    <xf numFmtId="0" fontId="28" fillId="0" borderId="11" xfId="60" applyFont="1" applyBorder="1" applyAlignment="1">
      <alignment horizontal="center" vertical="center"/>
      <protection/>
    </xf>
    <xf numFmtId="0" fontId="47" fillId="0" borderId="11" xfId="60" applyFont="1" applyBorder="1" applyAlignment="1">
      <alignment horizontal="center" vertical="center" wrapText="1"/>
      <protection/>
    </xf>
    <xf numFmtId="191" fontId="24" fillId="26" borderId="0" xfId="56" applyNumberFormat="1" applyFont="1" applyFill="1" applyBorder="1" applyAlignment="1" applyProtection="1">
      <alignment wrapText="1"/>
      <protection hidden="1"/>
    </xf>
    <xf numFmtId="0" fontId="71" fillId="0" borderId="0" xfId="0" applyFont="1" applyAlignment="1">
      <alignment horizontal="center" vertical="center" wrapText="1"/>
    </xf>
    <xf numFmtId="0" fontId="54" fillId="0" borderId="0" xfId="56" applyFont="1" applyAlignment="1" applyProtection="1">
      <alignment horizontal="right"/>
      <protection hidden="1"/>
    </xf>
    <xf numFmtId="0" fontId="47" fillId="0" borderId="11" xfId="59" applyNumberFormat="1" applyFont="1" applyFill="1" applyBorder="1" applyAlignment="1" applyProtection="1">
      <alignment horizontal="center" vertical="center" wrapText="1"/>
      <protection hidden="1"/>
    </xf>
    <xf numFmtId="0" fontId="47" fillId="0" borderId="11" xfId="59" applyNumberFormat="1" applyFont="1" applyFill="1" applyBorder="1" applyAlignment="1" applyProtection="1">
      <alignment horizontal="center" vertical="top" wrapText="1"/>
      <protection hidden="1"/>
    </xf>
    <xf numFmtId="0" fontId="70" fillId="0" borderId="0" xfId="0" applyFont="1" applyAlignment="1">
      <alignment horizontal="right" vertical="center" wrapText="1"/>
    </xf>
    <xf numFmtId="0" fontId="70" fillId="0" borderId="0" xfId="0" applyFont="1" applyAlignment="1">
      <alignment horizontal="right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right"/>
    </xf>
    <xf numFmtId="0" fontId="60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19" xfId="0" applyFont="1" applyBorder="1" applyAlignment="1">
      <alignment horizontal="right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center" vertical="center"/>
    </xf>
    <xf numFmtId="1" fontId="33" fillId="0" borderId="19" xfId="0" applyNumberFormat="1" applyFont="1" applyFill="1" applyBorder="1" applyAlignment="1">
      <alignment horizontal="right" vertical="center" wrapText="1"/>
    </xf>
    <xf numFmtId="1" fontId="46" fillId="0" borderId="0" xfId="0" applyNumberFormat="1" applyFont="1" applyFill="1" applyBorder="1" applyAlignment="1">
      <alignment horizontal="center" vertical="center" wrapText="1"/>
    </xf>
    <xf numFmtId="1" fontId="24" fillId="0" borderId="0" xfId="0" applyNumberFormat="1" applyFont="1" applyFill="1" applyAlignment="1">
      <alignment horizontal="right" vertical="center"/>
    </xf>
    <xf numFmtId="49" fontId="24" fillId="0" borderId="0" xfId="0" applyNumberFormat="1" applyFont="1" applyFill="1" applyAlignment="1">
      <alignment horizontal="right" vertical="center"/>
    </xf>
    <xf numFmtId="1" fontId="36" fillId="0" borderId="0" xfId="0" applyNumberFormat="1" applyFont="1" applyFill="1" applyBorder="1" applyAlignment="1">
      <alignment horizontal="center" vertical="center" wrapText="1"/>
    </xf>
    <xf numFmtId="0" fontId="61" fillId="0" borderId="22" xfId="0" applyFont="1" applyBorder="1" applyAlignment="1">
      <alignment horizontal="right"/>
    </xf>
    <xf numFmtId="0" fontId="46" fillId="0" borderId="0" xfId="0" applyFont="1" applyAlignment="1">
      <alignment horizont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right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180" fontId="0" fillId="0" borderId="11" xfId="0" applyNumberFormat="1" applyFont="1" applyBorder="1" applyAlignment="1">
      <alignment horizontal="center" vertical="center"/>
    </xf>
    <xf numFmtId="180" fontId="0" fillId="0" borderId="15" xfId="0" applyNumberFormat="1" applyFont="1" applyBorder="1" applyAlignment="1">
      <alignment horizontal="center" vertical="center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_Бланк бюдж фор 2015" xfId="57"/>
    <cellStyle name="Обычный 3" xfId="58"/>
    <cellStyle name="Обычный_tmp" xfId="59"/>
    <cellStyle name="Обычный_БЮДЖЕТ Алёхино  2009 !!!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Тысячи [0]_Лист1" xfId="68"/>
    <cellStyle name="Тысячи_Лист1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1609725</xdr:colOff>
      <xdr:row>0</xdr:row>
      <xdr:rowOff>0</xdr:rowOff>
    </xdr:from>
    <xdr:ext cx="3286125" cy="1019175"/>
    <xdr:sp>
      <xdr:nvSpPr>
        <xdr:cNvPr id="1" name="TextBox 1"/>
        <xdr:cNvSpPr txBox="1">
          <a:spLocks noChangeArrowheads="1"/>
        </xdr:cNvSpPr>
      </xdr:nvSpPr>
      <xdr:spPr>
        <a:xfrm>
          <a:off x="7258050" y="0"/>
          <a:ext cx="328612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1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Думы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Лоховского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муниципального образования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22.12.2023 №80
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790575</xdr:colOff>
      <xdr:row>0</xdr:row>
      <xdr:rowOff>114300</xdr:rowOff>
    </xdr:from>
    <xdr:to>
      <xdr:col>8</xdr:col>
      <xdr:colOff>676275</xdr:colOff>
      <xdr:row>7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95775" y="114300"/>
          <a:ext cx="293370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10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Думы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Лоховского муниципального образования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22.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12.2023 №80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800100</xdr:colOff>
      <xdr:row>0</xdr:row>
      <xdr:rowOff>161925</xdr:rowOff>
    </xdr:from>
    <xdr:ext cx="3171825" cy="847725"/>
    <xdr:sp>
      <xdr:nvSpPr>
        <xdr:cNvPr id="1" name="TextBox 1"/>
        <xdr:cNvSpPr txBox="1">
          <a:spLocks noChangeArrowheads="1"/>
        </xdr:cNvSpPr>
      </xdr:nvSpPr>
      <xdr:spPr>
        <a:xfrm>
          <a:off x="5667375" y="161925"/>
          <a:ext cx="31718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2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Думы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Лоховского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муниципального образования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22.12.2023 № 80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161925</xdr:rowOff>
    </xdr:from>
    <xdr:ext cx="3162300" cy="847725"/>
    <xdr:sp>
      <xdr:nvSpPr>
        <xdr:cNvPr id="1" name="TextBox 1"/>
        <xdr:cNvSpPr txBox="1">
          <a:spLocks noChangeArrowheads="1"/>
        </xdr:cNvSpPr>
      </xdr:nvSpPr>
      <xdr:spPr>
        <a:xfrm>
          <a:off x="4867275" y="161925"/>
          <a:ext cx="31623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3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Думы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Лоховского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муниципального образования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22.12.2023 № 80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800100</xdr:colOff>
      <xdr:row>0</xdr:row>
      <xdr:rowOff>161925</xdr:rowOff>
    </xdr:from>
    <xdr:ext cx="3171825" cy="847725"/>
    <xdr:sp>
      <xdr:nvSpPr>
        <xdr:cNvPr id="1" name="TextBox 1"/>
        <xdr:cNvSpPr txBox="1">
          <a:spLocks noChangeArrowheads="1"/>
        </xdr:cNvSpPr>
      </xdr:nvSpPr>
      <xdr:spPr>
        <a:xfrm>
          <a:off x="6153150" y="161925"/>
          <a:ext cx="31718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2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Думы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Лоховского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муниципального образования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22.12.2023 № 80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361950</xdr:colOff>
      <xdr:row>6</xdr:row>
      <xdr:rowOff>247650</xdr:rowOff>
    </xdr:from>
    <xdr:to>
      <xdr:col>17</xdr:col>
      <xdr:colOff>552450</xdr:colOff>
      <xdr:row>7</xdr:row>
      <xdr:rowOff>114300</xdr:rowOff>
    </xdr:to>
    <xdr:sp fLocksText="0">
      <xdr:nvSpPr>
        <xdr:cNvPr id="1" name="TextBox 1"/>
        <xdr:cNvSpPr txBox="1">
          <a:spLocks noChangeArrowheads="1"/>
        </xdr:cNvSpPr>
      </xdr:nvSpPr>
      <xdr:spPr>
        <a:xfrm flipH="1" flipV="1">
          <a:off x="14525625" y="1447800"/>
          <a:ext cx="15621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647700</xdr:colOff>
      <xdr:row>0</xdr:row>
      <xdr:rowOff>76200</xdr:rowOff>
    </xdr:from>
    <xdr:ext cx="2514600" cy="895350"/>
    <xdr:sp>
      <xdr:nvSpPr>
        <xdr:cNvPr id="1" name="TextBox 1"/>
        <xdr:cNvSpPr txBox="1">
          <a:spLocks noChangeArrowheads="1"/>
        </xdr:cNvSpPr>
      </xdr:nvSpPr>
      <xdr:spPr>
        <a:xfrm>
          <a:off x="6581775" y="76200"/>
          <a:ext cx="25146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6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Думы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Лоховского муниципального образования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22.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12.2023 № 80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38100</xdr:rowOff>
    </xdr:from>
    <xdr:to>
      <xdr:col>3</xdr:col>
      <xdr:colOff>714375</xdr:colOff>
      <xdr:row>5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514725" y="38100"/>
          <a:ext cx="2914650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1943100</xdr:colOff>
      <xdr:row>0</xdr:row>
      <xdr:rowOff>38100</xdr:rowOff>
    </xdr:from>
    <xdr:to>
      <xdr:col>6</xdr:col>
      <xdr:colOff>619125</xdr:colOff>
      <xdr:row>4</xdr:row>
      <xdr:rowOff>209550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457825" y="38100"/>
          <a:ext cx="296227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7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Думы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Лоховского муниципального образования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22.12.2023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№ 80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6</xdr:col>
      <xdr:colOff>600075</xdr:colOff>
      <xdr:row>4</xdr:row>
      <xdr:rowOff>285750</xdr:rowOff>
    </xdr:from>
    <xdr:ext cx="2219325" cy="47625"/>
    <xdr:sp fLocksText="0">
      <xdr:nvSpPr>
        <xdr:cNvPr id="3" name="TextBox 2"/>
        <xdr:cNvSpPr txBox="1">
          <a:spLocks noChangeArrowheads="1"/>
        </xdr:cNvSpPr>
      </xdr:nvSpPr>
      <xdr:spPr>
        <a:xfrm flipH="1" flipV="1">
          <a:off x="8401050" y="962025"/>
          <a:ext cx="2219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4152900</xdr:colOff>
      <xdr:row>0</xdr:row>
      <xdr:rowOff>66675</xdr:rowOff>
    </xdr:from>
    <xdr:to>
      <xdr:col>4</xdr:col>
      <xdr:colOff>714375</xdr:colOff>
      <xdr:row>7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52900" y="66675"/>
          <a:ext cx="3429000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думы "О бюджете Новогромовского сельского поселения на 2011 год"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__.__.2010г № __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4152900</xdr:colOff>
      <xdr:row>0</xdr:row>
      <xdr:rowOff>66675</xdr:rowOff>
    </xdr:from>
    <xdr:to>
      <xdr:col>4</xdr:col>
      <xdr:colOff>714375</xdr:colOff>
      <xdr:row>7</xdr:row>
      <xdr:rowOff>123825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152900" y="66675"/>
          <a:ext cx="3429000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думы "О бюджете Новогромовского сельского поселения на 2011 год"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__.__.2010г № __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</xdr:colOff>
      <xdr:row>1</xdr:row>
      <xdr:rowOff>47625</xdr:rowOff>
    </xdr:from>
    <xdr:ext cx="2600325" cy="1028700"/>
    <xdr:sp>
      <xdr:nvSpPr>
        <xdr:cNvPr id="1" name="TextBox 1"/>
        <xdr:cNvSpPr txBox="1">
          <a:spLocks noChangeArrowheads="1"/>
        </xdr:cNvSpPr>
      </xdr:nvSpPr>
      <xdr:spPr>
        <a:xfrm>
          <a:off x="3533775" y="209550"/>
          <a:ext cx="260032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8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Думы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Лоховского муниципального образования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22.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12.2023 № 80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IA131"/>
  <sheetViews>
    <sheetView view="pageBreakPreview" zoomScaleSheetLayoutView="100" zoomScalePageLayoutView="0" workbookViewId="0" topLeftCell="A1">
      <selection activeCell="K9" sqref="K9"/>
    </sheetView>
  </sheetViews>
  <sheetFormatPr defaultColWidth="9.125" defaultRowHeight="12.75"/>
  <cols>
    <col min="1" max="1" width="74.125" style="252" customWidth="1"/>
    <col min="2" max="2" width="32.125" style="252" customWidth="1"/>
    <col min="3" max="3" width="13.375" style="252" customWidth="1"/>
    <col min="4" max="4" width="14.625" style="252" hidden="1" customWidth="1"/>
    <col min="5" max="5" width="11.375" style="252" customWidth="1"/>
    <col min="6" max="6" width="15.375" style="252" hidden="1" customWidth="1"/>
    <col min="7" max="7" width="12.00390625" style="252" customWidth="1"/>
    <col min="8" max="8" width="16.875" style="252" hidden="1" customWidth="1"/>
    <col min="9" max="9" width="11.375" style="252" bestFit="1" customWidth="1"/>
    <col min="10" max="16384" width="9.125" style="252" customWidth="1"/>
  </cols>
  <sheetData>
    <row r="1" spans="2:3" ht="15.75">
      <c r="B1" s="253"/>
      <c r="C1" s="253"/>
    </row>
    <row r="2" spans="2:3" ht="15.75">
      <c r="B2" s="253"/>
      <c r="C2" s="253"/>
    </row>
    <row r="3" spans="2:3" ht="15.75">
      <c r="B3" s="253"/>
      <c r="C3" s="253"/>
    </row>
    <row r="4" spans="2:3" ht="15.75">
      <c r="B4" s="253"/>
      <c r="C4" s="253"/>
    </row>
    <row r="5" spans="2:3" ht="15.75">
      <c r="B5" s="358"/>
      <c r="C5" s="358"/>
    </row>
    <row r="6" ht="12.75"/>
    <row r="7" spans="1:8" ht="21.75" customHeight="1">
      <c r="A7" s="359" t="s">
        <v>528</v>
      </c>
      <c r="B7" s="360"/>
      <c r="C7" s="360"/>
      <c r="D7" s="360"/>
      <c r="E7" s="360"/>
      <c r="F7" s="360"/>
      <c r="G7" s="360"/>
      <c r="H7" s="360"/>
    </row>
    <row r="8" spans="1:8" ht="12.75">
      <c r="A8" s="361" t="s">
        <v>21</v>
      </c>
      <c r="B8" s="361"/>
      <c r="C8" s="361"/>
      <c r="D8" s="361"/>
      <c r="E8" s="361"/>
      <c r="F8" s="361"/>
      <c r="G8" s="361"/>
      <c r="H8" s="361"/>
    </row>
    <row r="9" spans="1:8" ht="17.25" customHeight="1">
      <c r="A9" s="362" t="s">
        <v>16</v>
      </c>
      <c r="B9" s="291" t="s">
        <v>122</v>
      </c>
      <c r="C9" s="363" t="s">
        <v>320</v>
      </c>
      <c r="D9" s="363"/>
      <c r="E9" s="363"/>
      <c r="F9" s="363"/>
      <c r="G9" s="363"/>
      <c r="H9" s="363"/>
    </row>
    <row r="10" spans="1:8" ht="33.75" customHeight="1">
      <c r="A10" s="362"/>
      <c r="B10" s="304" t="s">
        <v>151</v>
      </c>
      <c r="C10" s="303" t="s">
        <v>478</v>
      </c>
      <c r="D10" s="303">
        <v>2024</v>
      </c>
      <c r="E10" s="303" t="s">
        <v>477</v>
      </c>
      <c r="F10" s="303">
        <v>2025</v>
      </c>
      <c r="G10" s="303" t="s">
        <v>537</v>
      </c>
      <c r="H10" s="303">
        <v>2026</v>
      </c>
    </row>
    <row r="11" spans="1:8" ht="15">
      <c r="A11" s="292" t="s">
        <v>216</v>
      </c>
      <c r="B11" s="254" t="s">
        <v>365</v>
      </c>
      <c r="C11" s="255">
        <f>D11/1000</f>
        <v>5943.5</v>
      </c>
      <c r="D11" s="257">
        <f>D12+D18+D23+D25+D35+D40+D44+D46+D48</f>
        <v>5943500</v>
      </c>
      <c r="E11" s="255">
        <f>F11/1000</f>
        <v>6228.4</v>
      </c>
      <c r="F11" s="257">
        <f>F12+F18+F23+F25+F35+F40+F46+F48</f>
        <v>6228400</v>
      </c>
      <c r="G11" s="255">
        <f>H11/1000</f>
        <v>6535.3</v>
      </c>
      <c r="H11" s="257">
        <f>H12+H18+H23+H25+H35+H40+H46+H48</f>
        <v>6535300</v>
      </c>
    </row>
    <row r="12" spans="1:8" ht="15">
      <c r="A12" s="292" t="s">
        <v>226</v>
      </c>
      <c r="B12" s="254" t="s">
        <v>366</v>
      </c>
      <c r="C12" s="255">
        <f aca="true" t="shared" si="0" ref="C12:C71">D12/1000</f>
        <v>3183.3</v>
      </c>
      <c r="D12" s="257">
        <f>D13</f>
        <v>3183300</v>
      </c>
      <c r="E12" s="255">
        <f aca="true" t="shared" si="1" ref="E12:E67">F12/1000</f>
        <v>3418.5</v>
      </c>
      <c r="F12" s="256">
        <f>F13</f>
        <v>3418500</v>
      </c>
      <c r="G12" s="255">
        <f aca="true" t="shared" si="2" ref="G12:G67">H12/1000</f>
        <v>3667</v>
      </c>
      <c r="H12" s="257">
        <f>H13</f>
        <v>3667000</v>
      </c>
    </row>
    <row r="13" spans="1:8" ht="15">
      <c r="A13" s="293" t="s">
        <v>109</v>
      </c>
      <c r="B13" s="163" t="s">
        <v>367</v>
      </c>
      <c r="C13" s="258">
        <f t="shared" si="0"/>
        <v>3183.3</v>
      </c>
      <c r="D13" s="260">
        <f>D14+D15+D16+D17</f>
        <v>3183300</v>
      </c>
      <c r="E13" s="258">
        <f t="shared" si="1"/>
        <v>3418.5</v>
      </c>
      <c r="F13" s="259">
        <f>F14+F15+F16+F17</f>
        <v>3418500</v>
      </c>
      <c r="G13" s="258">
        <f t="shared" si="2"/>
        <v>3667</v>
      </c>
      <c r="H13" s="260">
        <f>H14+H15+H16+H17</f>
        <v>3667000</v>
      </c>
    </row>
    <row r="14" spans="1:8" ht="86.25" customHeight="1">
      <c r="A14" s="164" t="s">
        <v>529</v>
      </c>
      <c r="B14" s="261" t="s">
        <v>508</v>
      </c>
      <c r="C14" s="258">
        <f t="shared" si="0"/>
        <v>3179.3</v>
      </c>
      <c r="D14" s="260">
        <v>3179300</v>
      </c>
      <c r="E14" s="258">
        <f t="shared" si="1"/>
        <v>3414.5</v>
      </c>
      <c r="F14" s="259">
        <v>3414500</v>
      </c>
      <c r="G14" s="258">
        <f t="shared" si="2"/>
        <v>3663</v>
      </c>
      <c r="H14" s="260">
        <v>3663000</v>
      </c>
    </row>
    <row r="15" spans="1:8" ht="81.75" customHeight="1">
      <c r="A15" s="164" t="s">
        <v>530</v>
      </c>
      <c r="B15" s="261" t="s">
        <v>509</v>
      </c>
      <c r="C15" s="258">
        <f t="shared" si="0"/>
        <v>1</v>
      </c>
      <c r="D15" s="260">
        <v>1000</v>
      </c>
      <c r="E15" s="258">
        <f t="shared" si="1"/>
        <v>1</v>
      </c>
      <c r="F15" s="259">
        <v>1000</v>
      </c>
      <c r="G15" s="258">
        <f t="shared" si="2"/>
        <v>1</v>
      </c>
      <c r="H15" s="260">
        <v>1000</v>
      </c>
    </row>
    <row r="16" spans="1:8" ht="53.25" customHeight="1">
      <c r="A16" s="164" t="s">
        <v>531</v>
      </c>
      <c r="B16" s="261" t="s">
        <v>510</v>
      </c>
      <c r="C16" s="258">
        <f t="shared" si="0"/>
        <v>1</v>
      </c>
      <c r="D16" s="260">
        <v>1000</v>
      </c>
      <c r="E16" s="258">
        <f t="shared" si="1"/>
        <v>1</v>
      </c>
      <c r="F16" s="259">
        <v>1000</v>
      </c>
      <c r="G16" s="258">
        <f t="shared" si="2"/>
        <v>1</v>
      </c>
      <c r="H16" s="260">
        <v>1000</v>
      </c>
    </row>
    <row r="17" spans="1:8" ht="60.75" customHeight="1">
      <c r="A17" s="180" t="s">
        <v>511</v>
      </c>
      <c r="B17" s="261" t="s">
        <v>512</v>
      </c>
      <c r="C17" s="258">
        <f t="shared" si="0"/>
        <v>2</v>
      </c>
      <c r="D17" s="260">
        <v>2000</v>
      </c>
      <c r="E17" s="258">
        <f t="shared" si="1"/>
        <v>2</v>
      </c>
      <c r="F17" s="259">
        <v>2000</v>
      </c>
      <c r="G17" s="258">
        <f t="shared" si="2"/>
        <v>2</v>
      </c>
      <c r="H17" s="260">
        <v>2000</v>
      </c>
    </row>
    <row r="18" spans="1:9" ht="33.75" customHeight="1">
      <c r="A18" s="294" t="s">
        <v>61</v>
      </c>
      <c r="B18" s="254" t="s">
        <v>368</v>
      </c>
      <c r="C18" s="255">
        <f t="shared" si="0"/>
        <v>1603.4</v>
      </c>
      <c r="D18" s="257">
        <f>D19+D20+D21+D22</f>
        <v>1603400</v>
      </c>
      <c r="E18" s="255">
        <f t="shared" si="1"/>
        <v>1652.1</v>
      </c>
      <c r="F18" s="256">
        <f>F19+F20+F21+F22</f>
        <v>1652100</v>
      </c>
      <c r="G18" s="255">
        <f t="shared" si="2"/>
        <v>1709.4</v>
      </c>
      <c r="H18" s="257">
        <f>H19+H20+H21+H22</f>
        <v>1709400</v>
      </c>
      <c r="I18" s="290"/>
    </row>
    <row r="19" spans="1:8" ht="66">
      <c r="A19" s="293" t="s">
        <v>513</v>
      </c>
      <c r="B19" s="261" t="s">
        <v>369</v>
      </c>
      <c r="C19" s="258">
        <f t="shared" si="0"/>
        <v>836.2</v>
      </c>
      <c r="D19" s="130">
        <v>836200</v>
      </c>
      <c r="E19" s="258">
        <f t="shared" si="1"/>
        <v>859.5</v>
      </c>
      <c r="F19" s="169">
        <v>859500</v>
      </c>
      <c r="G19" s="258">
        <f t="shared" si="2"/>
        <v>890.4</v>
      </c>
      <c r="H19" s="130">
        <v>890400</v>
      </c>
    </row>
    <row r="20" spans="1:8" ht="78.75">
      <c r="A20" s="295" t="s">
        <v>514</v>
      </c>
      <c r="B20" s="261" t="s">
        <v>370</v>
      </c>
      <c r="C20" s="258">
        <f t="shared" si="0"/>
        <v>4</v>
      </c>
      <c r="D20" s="130">
        <v>4000</v>
      </c>
      <c r="E20" s="258">
        <f t="shared" si="1"/>
        <v>4.5</v>
      </c>
      <c r="F20" s="169">
        <v>4500</v>
      </c>
      <c r="G20" s="258">
        <f t="shared" si="2"/>
        <v>4.7</v>
      </c>
      <c r="H20" s="130">
        <v>4700</v>
      </c>
    </row>
    <row r="21" spans="1:8" ht="66">
      <c r="A21" s="295" t="s">
        <v>515</v>
      </c>
      <c r="B21" s="261" t="s">
        <v>371</v>
      </c>
      <c r="C21" s="258">
        <f t="shared" si="0"/>
        <v>867.1</v>
      </c>
      <c r="D21" s="130">
        <v>867100</v>
      </c>
      <c r="E21" s="258">
        <f t="shared" si="1"/>
        <v>894.9</v>
      </c>
      <c r="F21" s="169">
        <v>894900</v>
      </c>
      <c r="G21" s="258">
        <f t="shared" si="2"/>
        <v>927.4</v>
      </c>
      <c r="H21" s="130">
        <v>927400</v>
      </c>
    </row>
    <row r="22" spans="1:8" ht="66">
      <c r="A22" s="295" t="s">
        <v>516</v>
      </c>
      <c r="B22" s="261" t="s">
        <v>372</v>
      </c>
      <c r="C22" s="258">
        <f t="shared" si="0"/>
        <v>-103.9</v>
      </c>
      <c r="D22" s="130">
        <v>-103900</v>
      </c>
      <c r="E22" s="258">
        <f t="shared" si="1"/>
        <v>-106.8</v>
      </c>
      <c r="F22" s="169">
        <v>-106800</v>
      </c>
      <c r="G22" s="258">
        <f t="shared" si="2"/>
        <v>-113.1</v>
      </c>
      <c r="H22" s="130">
        <v>-113100</v>
      </c>
    </row>
    <row r="23" spans="1:8" ht="15">
      <c r="A23" s="294" t="s">
        <v>227</v>
      </c>
      <c r="B23" s="254" t="s">
        <v>373</v>
      </c>
      <c r="C23" s="255">
        <f t="shared" si="0"/>
        <v>5.5</v>
      </c>
      <c r="D23" s="257">
        <f>D24</f>
        <v>5500</v>
      </c>
      <c r="E23" s="255">
        <f t="shared" si="1"/>
        <v>5.5</v>
      </c>
      <c r="F23" s="256">
        <f>F24</f>
        <v>5500</v>
      </c>
      <c r="G23" s="255">
        <f t="shared" si="2"/>
        <v>5.6</v>
      </c>
      <c r="H23" s="260">
        <f>H24</f>
        <v>5600</v>
      </c>
    </row>
    <row r="24" spans="1:8" ht="15">
      <c r="A24" s="293" t="s">
        <v>217</v>
      </c>
      <c r="B24" s="261" t="s">
        <v>517</v>
      </c>
      <c r="C24" s="258">
        <f t="shared" si="0"/>
        <v>5.5</v>
      </c>
      <c r="D24" s="260">
        <v>5500</v>
      </c>
      <c r="E24" s="258">
        <f t="shared" si="1"/>
        <v>5.5</v>
      </c>
      <c r="F24" s="259">
        <v>5500</v>
      </c>
      <c r="G24" s="258">
        <f t="shared" si="2"/>
        <v>5.6</v>
      </c>
      <c r="H24" s="260">
        <v>5600</v>
      </c>
    </row>
    <row r="25" spans="1:8" ht="15">
      <c r="A25" s="294" t="s">
        <v>228</v>
      </c>
      <c r="B25" s="254" t="s">
        <v>374</v>
      </c>
      <c r="C25" s="255">
        <f t="shared" si="0"/>
        <v>1065</v>
      </c>
      <c r="D25" s="257">
        <f>D26+D28</f>
        <v>1065000</v>
      </c>
      <c r="E25" s="255">
        <f t="shared" si="1"/>
        <v>1065</v>
      </c>
      <c r="F25" s="256">
        <f>F26+F28</f>
        <v>1065000</v>
      </c>
      <c r="G25" s="255">
        <f t="shared" si="2"/>
        <v>1065</v>
      </c>
      <c r="H25" s="257">
        <f>H26+H28</f>
        <v>1065000</v>
      </c>
    </row>
    <row r="26" spans="1:8" ht="15">
      <c r="A26" s="296" t="s">
        <v>152</v>
      </c>
      <c r="B26" s="261" t="s">
        <v>375</v>
      </c>
      <c r="C26" s="258">
        <f>D26/1000</f>
        <v>80</v>
      </c>
      <c r="D26" s="260">
        <f>D27</f>
        <v>80000</v>
      </c>
      <c r="E26" s="258">
        <f t="shared" si="1"/>
        <v>80</v>
      </c>
      <c r="F26" s="260">
        <f>F27</f>
        <v>80000</v>
      </c>
      <c r="G26" s="258">
        <f t="shared" si="2"/>
        <v>80</v>
      </c>
      <c r="H26" s="260">
        <f>H27</f>
        <v>80000</v>
      </c>
    </row>
    <row r="27" spans="1:8" ht="53.25">
      <c r="A27" s="293" t="s">
        <v>532</v>
      </c>
      <c r="B27" s="261" t="s">
        <v>518</v>
      </c>
      <c r="C27" s="258">
        <f t="shared" si="0"/>
        <v>80</v>
      </c>
      <c r="D27" s="260">
        <v>80000</v>
      </c>
      <c r="E27" s="258">
        <f t="shared" si="1"/>
        <v>80</v>
      </c>
      <c r="F27" s="259">
        <v>80000</v>
      </c>
      <c r="G27" s="258">
        <f t="shared" si="2"/>
        <v>80</v>
      </c>
      <c r="H27" s="260">
        <v>80000</v>
      </c>
    </row>
    <row r="28" spans="1:8" ht="15">
      <c r="A28" s="296" t="s">
        <v>17</v>
      </c>
      <c r="B28" s="261" t="s">
        <v>376</v>
      </c>
      <c r="C28" s="258">
        <f t="shared" si="0"/>
        <v>985</v>
      </c>
      <c r="D28" s="260">
        <f>D30+D31</f>
        <v>985000</v>
      </c>
      <c r="E28" s="258">
        <f t="shared" si="1"/>
        <v>985</v>
      </c>
      <c r="F28" s="259">
        <f>F30+F31</f>
        <v>985000</v>
      </c>
      <c r="G28" s="258">
        <f t="shared" si="2"/>
        <v>985</v>
      </c>
      <c r="H28" s="260">
        <f>H30+H31</f>
        <v>985000</v>
      </c>
    </row>
    <row r="29" spans="1:8" ht="27" hidden="1">
      <c r="A29" s="293" t="s">
        <v>153</v>
      </c>
      <c r="B29" s="261" t="s">
        <v>154</v>
      </c>
      <c r="C29" s="258">
        <f t="shared" si="0"/>
        <v>750</v>
      </c>
      <c r="D29" s="260">
        <f>D30</f>
        <v>750000</v>
      </c>
      <c r="E29" s="258">
        <f t="shared" si="1"/>
        <v>750</v>
      </c>
      <c r="F29" s="259">
        <f>F30</f>
        <v>750000</v>
      </c>
      <c r="G29" s="258">
        <f t="shared" si="2"/>
        <v>750</v>
      </c>
      <c r="H29" s="260">
        <f>H30</f>
        <v>750000</v>
      </c>
    </row>
    <row r="30" spans="1:8" ht="39.75">
      <c r="A30" s="164" t="s">
        <v>533</v>
      </c>
      <c r="B30" s="261" t="s">
        <v>519</v>
      </c>
      <c r="C30" s="258">
        <f t="shared" si="0"/>
        <v>750</v>
      </c>
      <c r="D30" s="260">
        <v>750000</v>
      </c>
      <c r="E30" s="258">
        <f t="shared" si="1"/>
        <v>750</v>
      </c>
      <c r="F30" s="259">
        <v>750000</v>
      </c>
      <c r="G30" s="258">
        <f t="shared" si="2"/>
        <v>750</v>
      </c>
      <c r="H30" s="260">
        <v>750000</v>
      </c>
    </row>
    <row r="31" spans="1:8" ht="27" hidden="1">
      <c r="A31" s="164" t="s">
        <v>223</v>
      </c>
      <c r="B31" s="261" t="s">
        <v>155</v>
      </c>
      <c r="C31" s="258">
        <f t="shared" si="0"/>
        <v>235</v>
      </c>
      <c r="D31" s="260">
        <f>D32</f>
        <v>235000</v>
      </c>
      <c r="E31" s="258">
        <f t="shared" si="1"/>
        <v>235</v>
      </c>
      <c r="F31" s="259">
        <f>F32</f>
        <v>235000</v>
      </c>
      <c r="G31" s="258">
        <f t="shared" si="2"/>
        <v>235</v>
      </c>
      <c r="H31" s="260">
        <f>H32</f>
        <v>235000</v>
      </c>
    </row>
    <row r="32" spans="1:8" ht="39.75">
      <c r="A32" s="164" t="s">
        <v>534</v>
      </c>
      <c r="B32" s="261" t="s">
        <v>520</v>
      </c>
      <c r="C32" s="258">
        <f t="shared" si="0"/>
        <v>235</v>
      </c>
      <c r="D32" s="260">
        <v>235000</v>
      </c>
      <c r="E32" s="258">
        <f t="shared" si="1"/>
        <v>235</v>
      </c>
      <c r="F32" s="259">
        <v>235000</v>
      </c>
      <c r="G32" s="258">
        <f t="shared" si="2"/>
        <v>235</v>
      </c>
      <c r="H32" s="260">
        <v>235000</v>
      </c>
    </row>
    <row r="33" spans="1:8" ht="27" hidden="1">
      <c r="A33" s="293" t="s">
        <v>243</v>
      </c>
      <c r="B33" s="261" t="s">
        <v>18</v>
      </c>
      <c r="C33" s="255">
        <f t="shared" si="0"/>
        <v>0</v>
      </c>
      <c r="D33" s="260"/>
      <c r="E33" s="255">
        <f t="shared" si="1"/>
        <v>0</v>
      </c>
      <c r="F33" s="259"/>
      <c r="G33" s="255">
        <f t="shared" si="2"/>
        <v>0</v>
      </c>
      <c r="H33" s="260"/>
    </row>
    <row r="34" spans="1:8" ht="27" hidden="1">
      <c r="A34" s="293" t="s">
        <v>142</v>
      </c>
      <c r="B34" s="261" t="s">
        <v>161</v>
      </c>
      <c r="C34" s="255">
        <f t="shared" si="0"/>
        <v>0.0005</v>
      </c>
      <c r="D34" s="260">
        <v>0.5</v>
      </c>
      <c r="E34" s="255">
        <f t="shared" si="1"/>
        <v>0.0005</v>
      </c>
      <c r="F34" s="259">
        <v>0.5</v>
      </c>
      <c r="G34" s="255">
        <f t="shared" si="2"/>
        <v>0.0005</v>
      </c>
      <c r="H34" s="260">
        <v>0.5</v>
      </c>
    </row>
    <row r="35" spans="1:8" ht="27">
      <c r="A35" s="294" t="s">
        <v>229</v>
      </c>
      <c r="B35" s="254" t="s">
        <v>377</v>
      </c>
      <c r="C35" s="255">
        <f t="shared" si="0"/>
        <v>10</v>
      </c>
      <c r="D35" s="257">
        <f>D36+D39</f>
        <v>10000</v>
      </c>
      <c r="E35" s="255">
        <f t="shared" si="1"/>
        <v>10</v>
      </c>
      <c r="F35" s="256">
        <f>F36+F39</f>
        <v>10000</v>
      </c>
      <c r="G35" s="255">
        <f t="shared" si="2"/>
        <v>10</v>
      </c>
      <c r="H35" s="257">
        <f>H36+H39</f>
        <v>10000</v>
      </c>
    </row>
    <row r="36" spans="1:8" ht="53.25">
      <c r="A36" s="293" t="s">
        <v>535</v>
      </c>
      <c r="B36" s="261" t="s">
        <v>378</v>
      </c>
      <c r="C36" s="258">
        <f t="shared" si="0"/>
        <v>10</v>
      </c>
      <c r="D36" s="297">
        <v>10000</v>
      </c>
      <c r="E36" s="258">
        <f t="shared" si="1"/>
        <v>10</v>
      </c>
      <c r="F36" s="259">
        <v>10000</v>
      </c>
      <c r="G36" s="258">
        <f t="shared" si="2"/>
        <v>10</v>
      </c>
      <c r="H36" s="260">
        <v>10000</v>
      </c>
    </row>
    <row r="37" spans="1:8" ht="53.25" hidden="1">
      <c r="A37" s="293" t="s">
        <v>64</v>
      </c>
      <c r="B37" s="261" t="s">
        <v>126</v>
      </c>
      <c r="C37" s="258">
        <f t="shared" si="0"/>
        <v>0</v>
      </c>
      <c r="D37" s="260">
        <v>0</v>
      </c>
      <c r="E37" s="258">
        <f t="shared" si="1"/>
        <v>0</v>
      </c>
      <c r="F37" s="259">
        <v>0</v>
      </c>
      <c r="G37" s="258">
        <f t="shared" si="2"/>
        <v>0</v>
      </c>
      <c r="H37" s="260">
        <v>0</v>
      </c>
    </row>
    <row r="38" spans="1:8" ht="53.25" hidden="1">
      <c r="A38" s="293" t="s">
        <v>64</v>
      </c>
      <c r="B38" s="261" t="s">
        <v>126</v>
      </c>
      <c r="C38" s="258">
        <f t="shared" si="0"/>
        <v>0</v>
      </c>
      <c r="D38" s="260">
        <v>0</v>
      </c>
      <c r="E38" s="258">
        <f t="shared" si="1"/>
        <v>0</v>
      </c>
      <c r="F38" s="259">
        <v>0</v>
      </c>
      <c r="G38" s="258">
        <f t="shared" si="2"/>
        <v>0</v>
      </c>
      <c r="H38" s="260">
        <v>0</v>
      </c>
    </row>
    <row r="39" spans="1:235" ht="39" hidden="1">
      <c r="A39" s="298" t="s">
        <v>234</v>
      </c>
      <c r="B39" s="261" t="s">
        <v>379</v>
      </c>
      <c r="C39" s="258">
        <f t="shared" si="0"/>
        <v>0</v>
      </c>
      <c r="D39" s="260">
        <v>0</v>
      </c>
      <c r="E39" s="258">
        <f t="shared" si="1"/>
        <v>0</v>
      </c>
      <c r="F39" s="259">
        <v>0</v>
      </c>
      <c r="G39" s="258">
        <f t="shared" si="2"/>
        <v>0</v>
      </c>
      <c r="H39" s="260">
        <v>0</v>
      </c>
      <c r="I39" s="262"/>
      <c r="J39" s="263"/>
      <c r="K39" s="264"/>
      <c r="L39" s="265"/>
      <c r="M39" s="262"/>
      <c r="N39" s="263"/>
      <c r="O39" s="264"/>
      <c r="P39" s="265"/>
      <c r="Q39" s="262"/>
      <c r="R39" s="263"/>
      <c r="S39" s="264"/>
      <c r="T39" s="265"/>
      <c r="U39" s="262"/>
      <c r="V39" s="263"/>
      <c r="W39" s="264"/>
      <c r="X39" s="265"/>
      <c r="Y39" s="262"/>
      <c r="Z39" s="263"/>
      <c r="AA39" s="264"/>
      <c r="AB39" s="265"/>
      <c r="AC39" s="262"/>
      <c r="AD39" s="263"/>
      <c r="AE39" s="264"/>
      <c r="AF39" s="265"/>
      <c r="AG39" s="262"/>
      <c r="AH39" s="263"/>
      <c r="AI39" s="264"/>
      <c r="AJ39" s="265"/>
      <c r="AK39" s="262"/>
      <c r="AL39" s="263"/>
      <c r="AM39" s="264"/>
      <c r="AN39" s="265"/>
      <c r="AO39" s="262"/>
      <c r="AP39" s="263"/>
      <c r="AQ39" s="264"/>
      <c r="AR39" s="265"/>
      <c r="AS39" s="262"/>
      <c r="AT39" s="263"/>
      <c r="AU39" s="264"/>
      <c r="AV39" s="265"/>
      <c r="AW39" s="262"/>
      <c r="AX39" s="263"/>
      <c r="AY39" s="264"/>
      <c r="AZ39" s="265"/>
      <c r="BA39" s="262"/>
      <c r="BB39" s="263"/>
      <c r="BC39" s="264"/>
      <c r="BD39" s="265"/>
      <c r="BE39" s="262"/>
      <c r="BF39" s="263"/>
      <c r="BG39" s="264"/>
      <c r="BH39" s="265"/>
      <c r="BI39" s="262"/>
      <c r="BJ39" s="263"/>
      <c r="BK39" s="264"/>
      <c r="BL39" s="265"/>
      <c r="BM39" s="262"/>
      <c r="BN39" s="263"/>
      <c r="BO39" s="264"/>
      <c r="BP39" s="265"/>
      <c r="BQ39" s="262"/>
      <c r="BR39" s="263"/>
      <c r="BS39" s="264"/>
      <c r="BT39" s="265"/>
      <c r="BU39" s="262"/>
      <c r="BV39" s="263"/>
      <c r="BW39" s="264"/>
      <c r="BX39" s="265"/>
      <c r="BY39" s="262"/>
      <c r="BZ39" s="263"/>
      <c r="CA39" s="264"/>
      <c r="CB39" s="265"/>
      <c r="CC39" s="262"/>
      <c r="CD39" s="263"/>
      <c r="CE39" s="264"/>
      <c r="CF39" s="265"/>
      <c r="CG39" s="262"/>
      <c r="CH39" s="263"/>
      <c r="CI39" s="264"/>
      <c r="CJ39" s="265"/>
      <c r="CK39" s="262"/>
      <c r="CL39" s="263"/>
      <c r="CM39" s="264"/>
      <c r="CN39" s="265"/>
      <c r="CO39" s="262"/>
      <c r="CP39" s="263"/>
      <c r="CQ39" s="264"/>
      <c r="CR39" s="265"/>
      <c r="CS39" s="262"/>
      <c r="CT39" s="263"/>
      <c r="CU39" s="264"/>
      <c r="CV39" s="265"/>
      <c r="CW39" s="262"/>
      <c r="CX39" s="263"/>
      <c r="CY39" s="264"/>
      <c r="CZ39" s="265"/>
      <c r="DA39" s="262"/>
      <c r="DB39" s="263"/>
      <c r="DC39" s="264"/>
      <c r="DD39" s="265"/>
      <c r="DE39" s="262"/>
      <c r="DF39" s="263"/>
      <c r="DG39" s="264"/>
      <c r="DH39" s="265"/>
      <c r="DI39" s="262"/>
      <c r="DJ39" s="263"/>
      <c r="DK39" s="264"/>
      <c r="DL39" s="265"/>
      <c r="DM39" s="262"/>
      <c r="DN39" s="263"/>
      <c r="DO39" s="264"/>
      <c r="DP39" s="265"/>
      <c r="DQ39" s="262"/>
      <c r="DR39" s="263"/>
      <c r="DS39" s="264"/>
      <c r="DT39" s="265"/>
      <c r="DU39" s="262"/>
      <c r="DV39" s="263"/>
      <c r="DW39" s="264"/>
      <c r="DX39" s="265"/>
      <c r="DY39" s="262"/>
      <c r="DZ39" s="263"/>
      <c r="EA39" s="264"/>
      <c r="EB39" s="265"/>
      <c r="EC39" s="262"/>
      <c r="ED39" s="263"/>
      <c r="EE39" s="264"/>
      <c r="EF39" s="265"/>
      <c r="EG39" s="262"/>
      <c r="EH39" s="263"/>
      <c r="EI39" s="264"/>
      <c r="EJ39" s="265"/>
      <c r="EK39" s="262"/>
      <c r="EL39" s="263"/>
      <c r="EM39" s="264"/>
      <c r="EN39" s="265"/>
      <c r="EO39" s="262"/>
      <c r="EP39" s="263"/>
      <c r="EQ39" s="264"/>
      <c r="ER39" s="265"/>
      <c r="ES39" s="262"/>
      <c r="ET39" s="263"/>
      <c r="EU39" s="264"/>
      <c r="EV39" s="265"/>
      <c r="EW39" s="262"/>
      <c r="EX39" s="263"/>
      <c r="EY39" s="264"/>
      <c r="EZ39" s="265"/>
      <c r="FA39" s="262"/>
      <c r="FB39" s="263"/>
      <c r="FC39" s="264"/>
      <c r="FD39" s="265"/>
      <c r="FE39" s="262"/>
      <c r="FF39" s="263"/>
      <c r="FG39" s="264"/>
      <c r="FH39" s="265"/>
      <c r="FI39" s="262"/>
      <c r="FJ39" s="263"/>
      <c r="FK39" s="264"/>
      <c r="FL39" s="265"/>
      <c r="FM39" s="262"/>
      <c r="FN39" s="263"/>
      <c r="FO39" s="264"/>
      <c r="FP39" s="265"/>
      <c r="FQ39" s="262"/>
      <c r="FR39" s="263"/>
      <c r="FS39" s="264"/>
      <c r="FT39" s="265"/>
      <c r="FU39" s="262"/>
      <c r="FV39" s="263"/>
      <c r="FW39" s="264"/>
      <c r="FX39" s="265"/>
      <c r="FY39" s="262"/>
      <c r="FZ39" s="263"/>
      <c r="GA39" s="264"/>
      <c r="GB39" s="265"/>
      <c r="GC39" s="262"/>
      <c r="GD39" s="263"/>
      <c r="GE39" s="264"/>
      <c r="GF39" s="265"/>
      <c r="GG39" s="262"/>
      <c r="GH39" s="263"/>
      <c r="GI39" s="264"/>
      <c r="GJ39" s="265"/>
      <c r="GK39" s="262"/>
      <c r="GL39" s="263"/>
      <c r="GM39" s="264"/>
      <c r="GN39" s="265"/>
      <c r="GO39" s="262"/>
      <c r="GP39" s="263"/>
      <c r="GQ39" s="264"/>
      <c r="GR39" s="265"/>
      <c r="GS39" s="262"/>
      <c r="GT39" s="263"/>
      <c r="GU39" s="264"/>
      <c r="GV39" s="265"/>
      <c r="GW39" s="262"/>
      <c r="GX39" s="263"/>
      <c r="GY39" s="264"/>
      <c r="GZ39" s="265"/>
      <c r="HA39" s="262"/>
      <c r="HB39" s="263"/>
      <c r="HC39" s="264"/>
      <c r="HD39" s="265"/>
      <c r="HE39" s="262"/>
      <c r="HF39" s="263"/>
      <c r="HG39" s="264"/>
      <c r="HH39" s="265"/>
      <c r="HI39" s="262"/>
      <c r="HJ39" s="263"/>
      <c r="HK39" s="264"/>
      <c r="HL39" s="265"/>
      <c r="HM39" s="262"/>
      <c r="HN39" s="263"/>
      <c r="HO39" s="264"/>
      <c r="HP39" s="265"/>
      <c r="HQ39" s="262"/>
      <c r="HR39" s="263"/>
      <c r="HS39" s="264"/>
      <c r="HT39" s="265"/>
      <c r="HU39" s="262"/>
      <c r="HV39" s="263"/>
      <c r="HW39" s="264"/>
      <c r="HX39" s="265"/>
      <c r="HY39" s="262"/>
      <c r="HZ39" s="263"/>
      <c r="IA39" s="264"/>
    </row>
    <row r="40" spans="1:8" ht="15">
      <c r="A40" s="299" t="s">
        <v>235</v>
      </c>
      <c r="B40" s="254" t="s">
        <v>380</v>
      </c>
      <c r="C40" s="255">
        <f t="shared" si="0"/>
        <v>74.3</v>
      </c>
      <c r="D40" s="260">
        <f>D41+D42+D43</f>
        <v>74300</v>
      </c>
      <c r="E40" s="255">
        <f t="shared" si="1"/>
        <v>75.3</v>
      </c>
      <c r="F40" s="256">
        <f>F41+F42+F43</f>
        <v>75300</v>
      </c>
      <c r="G40" s="255">
        <f t="shared" si="2"/>
        <v>76.3</v>
      </c>
      <c r="H40" s="257">
        <f>H41+H42+H43</f>
        <v>76300</v>
      </c>
    </row>
    <row r="41" spans="1:8" ht="26.25">
      <c r="A41" s="298" t="s">
        <v>236</v>
      </c>
      <c r="B41" s="261" t="s">
        <v>381</v>
      </c>
      <c r="C41" s="258">
        <f t="shared" si="0"/>
        <v>8</v>
      </c>
      <c r="D41" s="260">
        <v>8000</v>
      </c>
      <c r="E41" s="258">
        <f t="shared" si="1"/>
        <v>8</v>
      </c>
      <c r="F41" s="259">
        <v>8000</v>
      </c>
      <c r="G41" s="258">
        <f t="shared" si="2"/>
        <v>8</v>
      </c>
      <c r="H41" s="260">
        <v>8000</v>
      </c>
    </row>
    <row r="42" spans="1:8" ht="34.5" customHeight="1">
      <c r="A42" s="298" t="s">
        <v>280</v>
      </c>
      <c r="B42" s="261" t="s">
        <v>382</v>
      </c>
      <c r="C42" s="258">
        <f t="shared" si="0"/>
        <v>66</v>
      </c>
      <c r="D42" s="260">
        <v>66000</v>
      </c>
      <c r="E42" s="258">
        <f t="shared" si="1"/>
        <v>67</v>
      </c>
      <c r="F42" s="259">
        <v>67000</v>
      </c>
      <c r="G42" s="258">
        <f t="shared" si="2"/>
        <v>68</v>
      </c>
      <c r="H42" s="260">
        <v>68000</v>
      </c>
    </row>
    <row r="43" spans="1:8" ht="15">
      <c r="A43" s="298" t="s">
        <v>309</v>
      </c>
      <c r="B43" s="261" t="s">
        <v>383</v>
      </c>
      <c r="C43" s="258">
        <f t="shared" si="0"/>
        <v>0.3</v>
      </c>
      <c r="D43" s="260">
        <v>300</v>
      </c>
      <c r="E43" s="258">
        <f t="shared" si="1"/>
        <v>0.3</v>
      </c>
      <c r="F43" s="259">
        <v>300</v>
      </c>
      <c r="G43" s="258">
        <f t="shared" si="2"/>
        <v>0.3</v>
      </c>
      <c r="H43" s="260">
        <v>300</v>
      </c>
    </row>
    <row r="44" spans="1:8" ht="15">
      <c r="A44" s="344" t="s">
        <v>521</v>
      </c>
      <c r="B44" s="254" t="s">
        <v>522</v>
      </c>
      <c r="C44" s="258">
        <f t="shared" si="0"/>
        <v>0</v>
      </c>
      <c r="D44" s="260">
        <f>D45</f>
        <v>0</v>
      </c>
      <c r="E44" s="258"/>
      <c r="F44" s="259"/>
      <c r="G44" s="258"/>
      <c r="H44" s="260"/>
    </row>
    <row r="45" spans="1:8" ht="39" hidden="1">
      <c r="A45" s="298" t="s">
        <v>523</v>
      </c>
      <c r="B45" s="261" t="s">
        <v>524</v>
      </c>
      <c r="C45" s="258">
        <f t="shared" si="0"/>
        <v>0</v>
      </c>
      <c r="D45" s="260">
        <v>0</v>
      </c>
      <c r="E45" s="258"/>
      <c r="F45" s="259"/>
      <c r="G45" s="258"/>
      <c r="H45" s="260"/>
    </row>
    <row r="46" spans="1:8" ht="15">
      <c r="A46" s="165" t="s">
        <v>237</v>
      </c>
      <c r="B46" s="166" t="s">
        <v>384</v>
      </c>
      <c r="C46" s="255">
        <f t="shared" si="0"/>
        <v>2</v>
      </c>
      <c r="D46" s="267">
        <f>D47+D51</f>
        <v>2000</v>
      </c>
      <c r="E46" s="255">
        <f t="shared" si="1"/>
        <v>2</v>
      </c>
      <c r="F46" s="266">
        <f>F47+F51</f>
        <v>2000</v>
      </c>
      <c r="G46" s="255">
        <f t="shared" si="2"/>
        <v>2</v>
      </c>
      <c r="H46" s="267">
        <f>H47+H51</f>
        <v>2000</v>
      </c>
    </row>
    <row r="47" spans="1:8" ht="42" customHeight="1">
      <c r="A47" s="128" t="s">
        <v>327</v>
      </c>
      <c r="B47" s="167" t="s">
        <v>385</v>
      </c>
      <c r="C47" s="268">
        <f t="shared" si="0"/>
        <v>2</v>
      </c>
      <c r="D47" s="270">
        <v>2000</v>
      </c>
      <c r="E47" s="268">
        <f t="shared" si="1"/>
        <v>2</v>
      </c>
      <c r="F47" s="269">
        <v>2000</v>
      </c>
      <c r="G47" s="268">
        <f t="shared" si="2"/>
        <v>2</v>
      </c>
      <c r="H47" s="270">
        <v>2000</v>
      </c>
    </row>
    <row r="48" spans="1:8" ht="15" hidden="1">
      <c r="A48" s="165" t="s">
        <v>281</v>
      </c>
      <c r="B48" s="168" t="s">
        <v>282</v>
      </c>
      <c r="C48" s="255">
        <f t="shared" si="0"/>
        <v>0</v>
      </c>
      <c r="D48" s="272">
        <f>D49</f>
        <v>0</v>
      </c>
      <c r="E48" s="255">
        <f t="shared" si="1"/>
        <v>0</v>
      </c>
      <c r="F48" s="271">
        <f>F49</f>
        <v>0</v>
      </c>
      <c r="G48" s="255">
        <f t="shared" si="2"/>
        <v>0</v>
      </c>
      <c r="H48" s="272">
        <f>H49</f>
        <v>0</v>
      </c>
    </row>
    <row r="49" spans="1:8" ht="15" hidden="1">
      <c r="A49" s="128" t="s">
        <v>281</v>
      </c>
      <c r="B49" s="168" t="s">
        <v>283</v>
      </c>
      <c r="C49" s="255">
        <f t="shared" si="0"/>
        <v>0</v>
      </c>
      <c r="D49" s="272">
        <f>D50</f>
        <v>0</v>
      </c>
      <c r="E49" s="255">
        <f t="shared" si="1"/>
        <v>0</v>
      </c>
      <c r="F49" s="271"/>
      <c r="G49" s="255">
        <f t="shared" si="2"/>
        <v>0</v>
      </c>
      <c r="H49" s="272"/>
    </row>
    <row r="50" spans="1:8" ht="15" hidden="1">
      <c r="A50" s="128" t="s">
        <v>19</v>
      </c>
      <c r="B50" s="168" t="s">
        <v>218</v>
      </c>
      <c r="C50" s="255">
        <f t="shared" si="0"/>
        <v>0</v>
      </c>
      <c r="D50" s="272">
        <v>0</v>
      </c>
      <c r="E50" s="255">
        <f t="shared" si="1"/>
        <v>9182.7</v>
      </c>
      <c r="F50" s="256">
        <f>F52+F62+F66</f>
        <v>9182700</v>
      </c>
      <c r="G50" s="255">
        <f t="shared" si="2"/>
        <v>9250.7</v>
      </c>
      <c r="H50" s="257">
        <f>H52+H62+H66</f>
        <v>9250700</v>
      </c>
    </row>
    <row r="51" spans="1:8" ht="66.75" customHeight="1" hidden="1">
      <c r="A51" s="128" t="s">
        <v>525</v>
      </c>
      <c r="B51" s="167" t="s">
        <v>526</v>
      </c>
      <c r="C51" s="268">
        <f t="shared" si="0"/>
        <v>0</v>
      </c>
      <c r="D51" s="130">
        <v>0</v>
      </c>
      <c r="E51" s="268">
        <f t="shared" si="1"/>
        <v>0</v>
      </c>
      <c r="F51" s="326">
        <v>0</v>
      </c>
      <c r="G51" s="268">
        <f t="shared" si="2"/>
        <v>0</v>
      </c>
      <c r="H51" s="327">
        <v>0</v>
      </c>
    </row>
    <row r="52" spans="1:8" s="273" customFormat="1" ht="26.25">
      <c r="A52" s="299" t="s">
        <v>238</v>
      </c>
      <c r="B52" s="254" t="s">
        <v>386</v>
      </c>
      <c r="C52" s="255">
        <f t="shared" si="0"/>
        <v>15985.1</v>
      </c>
      <c r="D52" s="257">
        <f>D53</f>
        <v>15985100</v>
      </c>
      <c r="E52" s="255">
        <f t="shared" si="1"/>
        <v>9182</v>
      </c>
      <c r="F52" s="256">
        <f>F53</f>
        <v>9182000</v>
      </c>
      <c r="G52" s="255">
        <f t="shared" si="2"/>
        <v>9250</v>
      </c>
      <c r="H52" s="257">
        <f>H53</f>
        <v>9250000</v>
      </c>
    </row>
    <row r="53" spans="1:8" s="273" customFormat="1" ht="28.5" customHeight="1">
      <c r="A53" s="298" t="s">
        <v>238</v>
      </c>
      <c r="B53" s="261" t="s">
        <v>387</v>
      </c>
      <c r="C53" s="258">
        <f t="shared" si="0"/>
        <v>15985.1</v>
      </c>
      <c r="D53" s="257">
        <f>D54+D56+D61+D68</f>
        <v>15985100</v>
      </c>
      <c r="E53" s="258">
        <f t="shared" si="1"/>
        <v>9182</v>
      </c>
      <c r="F53" s="257">
        <f>F54+F56+F61</f>
        <v>9182000</v>
      </c>
      <c r="G53" s="258">
        <f t="shared" si="2"/>
        <v>9250</v>
      </c>
      <c r="H53" s="257">
        <f>H54+H56+H61</f>
        <v>9250000</v>
      </c>
    </row>
    <row r="54" spans="1:9" ht="27.75" customHeight="1">
      <c r="A54" s="164" t="s">
        <v>393</v>
      </c>
      <c r="B54" s="261" t="s">
        <v>394</v>
      </c>
      <c r="C54" s="258">
        <f t="shared" si="0"/>
        <v>10482.6</v>
      </c>
      <c r="D54" s="260">
        <v>10482600</v>
      </c>
      <c r="E54" s="258">
        <f t="shared" si="1"/>
        <v>8361.4</v>
      </c>
      <c r="F54" s="257">
        <v>8361400</v>
      </c>
      <c r="G54" s="258">
        <f t="shared" si="2"/>
        <v>8406.9</v>
      </c>
      <c r="H54" s="257">
        <v>8406900</v>
      </c>
      <c r="I54" s="290"/>
    </row>
    <row r="55" spans="1:8" ht="15" hidden="1">
      <c r="A55" s="164" t="s">
        <v>66</v>
      </c>
      <c r="B55" s="261" t="s">
        <v>219</v>
      </c>
      <c r="C55" s="258">
        <f t="shared" si="0"/>
        <v>0</v>
      </c>
      <c r="D55" s="260">
        <v>0</v>
      </c>
      <c r="E55" s="258">
        <f t="shared" si="1"/>
        <v>0</v>
      </c>
      <c r="F55" s="259"/>
      <c r="G55" s="258">
        <f t="shared" si="2"/>
        <v>0</v>
      </c>
      <c r="H55" s="260"/>
    </row>
    <row r="56" spans="1:8" ht="15">
      <c r="A56" s="298" t="s">
        <v>314</v>
      </c>
      <c r="B56" s="261" t="s">
        <v>388</v>
      </c>
      <c r="C56" s="258">
        <f t="shared" si="0"/>
        <v>5292</v>
      </c>
      <c r="D56" s="260">
        <f>D57</f>
        <v>5292000</v>
      </c>
      <c r="E56" s="258">
        <f t="shared" si="1"/>
        <v>588</v>
      </c>
      <c r="F56" s="260">
        <f>F57</f>
        <v>588000</v>
      </c>
      <c r="G56" s="258">
        <f t="shared" si="2"/>
        <v>588</v>
      </c>
      <c r="H56" s="260">
        <f>H57</f>
        <v>588000</v>
      </c>
    </row>
    <row r="57" spans="1:8" ht="16.5" customHeight="1">
      <c r="A57" s="298" t="s">
        <v>297</v>
      </c>
      <c r="B57" s="261" t="s">
        <v>389</v>
      </c>
      <c r="C57" s="258">
        <f t="shared" si="0"/>
        <v>5292</v>
      </c>
      <c r="D57" s="260">
        <v>5292000</v>
      </c>
      <c r="E57" s="258">
        <f t="shared" si="1"/>
        <v>588</v>
      </c>
      <c r="F57" s="259">
        <v>588000</v>
      </c>
      <c r="G57" s="258">
        <f t="shared" si="2"/>
        <v>588</v>
      </c>
      <c r="H57" s="259">
        <v>588000</v>
      </c>
    </row>
    <row r="58" spans="1:8" ht="15" hidden="1">
      <c r="A58" s="298" t="s">
        <v>290</v>
      </c>
      <c r="B58" s="261" t="s">
        <v>291</v>
      </c>
      <c r="C58" s="258">
        <f t="shared" si="0"/>
        <v>0</v>
      </c>
      <c r="D58" s="260">
        <v>0</v>
      </c>
      <c r="E58" s="258">
        <f t="shared" si="1"/>
        <v>0.7</v>
      </c>
      <c r="F58" s="259">
        <v>700</v>
      </c>
      <c r="G58" s="258">
        <f t="shared" si="2"/>
        <v>0.7</v>
      </c>
      <c r="H58" s="260">
        <v>700</v>
      </c>
    </row>
    <row r="59" spans="1:8" ht="15" hidden="1">
      <c r="A59" s="298" t="s">
        <v>292</v>
      </c>
      <c r="B59" s="261" t="s">
        <v>293</v>
      </c>
      <c r="C59" s="258">
        <f t="shared" si="0"/>
        <v>0</v>
      </c>
      <c r="D59" s="260">
        <f>D60</f>
        <v>0</v>
      </c>
      <c r="E59" s="258">
        <f t="shared" si="1"/>
        <v>182</v>
      </c>
      <c r="F59" s="259">
        <v>182000</v>
      </c>
      <c r="G59" s="258">
        <f t="shared" si="2"/>
        <v>188</v>
      </c>
      <c r="H59" s="260">
        <v>188000</v>
      </c>
    </row>
    <row r="60" spans="1:8" ht="15" hidden="1">
      <c r="A60" s="298" t="s">
        <v>294</v>
      </c>
      <c r="B60" s="261" t="s">
        <v>295</v>
      </c>
      <c r="C60" s="258">
        <f t="shared" si="0"/>
        <v>0</v>
      </c>
      <c r="D60" s="260"/>
      <c r="E60" s="255">
        <f t="shared" si="1"/>
        <v>0</v>
      </c>
      <c r="F60" s="259"/>
      <c r="G60" s="255">
        <f t="shared" si="2"/>
        <v>0</v>
      </c>
      <c r="H60" s="260"/>
    </row>
    <row r="61" spans="1:8" ht="15">
      <c r="A61" s="164" t="s">
        <v>239</v>
      </c>
      <c r="B61" s="261" t="s">
        <v>390</v>
      </c>
      <c r="C61" s="258">
        <f t="shared" si="0"/>
        <v>210.5</v>
      </c>
      <c r="D61" s="260">
        <f>D62+D63</f>
        <v>210500</v>
      </c>
      <c r="E61" s="258">
        <f t="shared" si="1"/>
        <v>232.6</v>
      </c>
      <c r="F61" s="260">
        <f>F62+F63</f>
        <v>232600</v>
      </c>
      <c r="G61" s="258">
        <f t="shared" si="2"/>
        <v>255.1</v>
      </c>
      <c r="H61" s="260">
        <f>H62+H63</f>
        <v>255100</v>
      </c>
    </row>
    <row r="62" spans="1:8" ht="30" customHeight="1">
      <c r="A62" s="298" t="s">
        <v>240</v>
      </c>
      <c r="B62" s="261" t="s">
        <v>391</v>
      </c>
      <c r="C62" s="258">
        <f>D62/1000</f>
        <v>0.7</v>
      </c>
      <c r="D62" s="260">
        <v>700</v>
      </c>
      <c r="E62" s="258">
        <f t="shared" si="1"/>
        <v>0.7</v>
      </c>
      <c r="F62" s="259">
        <v>700</v>
      </c>
      <c r="G62" s="258">
        <f t="shared" si="2"/>
        <v>0.7</v>
      </c>
      <c r="H62" s="260">
        <v>700</v>
      </c>
    </row>
    <row r="63" spans="1:8" ht="33" customHeight="1">
      <c r="A63" s="164" t="s">
        <v>536</v>
      </c>
      <c r="B63" s="261" t="s">
        <v>392</v>
      </c>
      <c r="C63" s="258">
        <f>D63/1000</f>
        <v>209.8</v>
      </c>
      <c r="D63" s="260">
        <v>209800</v>
      </c>
      <c r="E63" s="258">
        <f t="shared" si="1"/>
        <v>231.9</v>
      </c>
      <c r="F63" s="259">
        <v>231900</v>
      </c>
      <c r="G63" s="258">
        <f t="shared" si="2"/>
        <v>254.4</v>
      </c>
      <c r="H63" s="260">
        <v>254400</v>
      </c>
    </row>
    <row r="64" spans="1:8" ht="23.25" customHeight="1" hidden="1">
      <c r="A64" s="298" t="s">
        <v>106</v>
      </c>
      <c r="B64" s="261"/>
      <c r="C64" s="255">
        <f t="shared" si="0"/>
        <v>0</v>
      </c>
      <c r="D64" s="260"/>
      <c r="E64" s="255">
        <f t="shared" si="1"/>
        <v>0</v>
      </c>
      <c r="F64" s="259">
        <v>0</v>
      </c>
      <c r="G64" s="255">
        <f t="shared" si="2"/>
        <v>0</v>
      </c>
      <c r="H64" s="260">
        <v>0</v>
      </c>
    </row>
    <row r="65" spans="1:8" ht="52.5" hidden="1">
      <c r="A65" s="298" t="s">
        <v>231</v>
      </c>
      <c r="B65" s="261" t="s">
        <v>99</v>
      </c>
      <c r="C65" s="255">
        <f t="shared" si="0"/>
        <v>0</v>
      </c>
      <c r="D65" s="260"/>
      <c r="E65" s="255">
        <f t="shared" si="1"/>
        <v>0</v>
      </c>
      <c r="F65" s="259"/>
      <c r="G65" s="255">
        <f t="shared" si="2"/>
        <v>0</v>
      </c>
      <c r="H65" s="260"/>
    </row>
    <row r="66" spans="1:8" ht="15" hidden="1">
      <c r="A66" s="298" t="s">
        <v>230</v>
      </c>
      <c r="B66" s="261" t="s">
        <v>221</v>
      </c>
      <c r="C66" s="255">
        <f t="shared" si="0"/>
        <v>0</v>
      </c>
      <c r="D66" s="260">
        <f>D67</f>
        <v>0</v>
      </c>
      <c r="E66" s="255">
        <f t="shared" si="1"/>
        <v>0</v>
      </c>
      <c r="F66" s="259"/>
      <c r="G66" s="255">
        <f t="shared" si="2"/>
        <v>0</v>
      </c>
      <c r="H66" s="260"/>
    </row>
    <row r="67" spans="1:8" ht="15" hidden="1">
      <c r="A67" s="298" t="s">
        <v>102</v>
      </c>
      <c r="B67" s="261" t="s">
        <v>123</v>
      </c>
      <c r="C67" s="255">
        <f t="shared" si="0"/>
        <v>0</v>
      </c>
      <c r="D67" s="260"/>
      <c r="E67" s="255">
        <f t="shared" si="1"/>
        <v>0</v>
      </c>
      <c r="F67" s="258">
        <v>0</v>
      </c>
      <c r="G67" s="255">
        <f t="shared" si="2"/>
        <v>0</v>
      </c>
      <c r="H67" s="260">
        <v>0</v>
      </c>
    </row>
    <row r="68" spans="1:8" ht="15" hidden="1">
      <c r="A68" s="328" t="s">
        <v>527</v>
      </c>
      <c r="B68" s="261" t="s">
        <v>506</v>
      </c>
      <c r="C68" s="255">
        <f t="shared" si="0"/>
        <v>0</v>
      </c>
      <c r="D68" s="260">
        <f>D69</f>
        <v>0</v>
      </c>
      <c r="E68" s="259">
        <v>0</v>
      </c>
      <c r="F68" s="255">
        <f>G68/1000</f>
        <v>0</v>
      </c>
      <c r="G68" s="260">
        <v>0</v>
      </c>
      <c r="H68" s="300"/>
    </row>
    <row r="69" spans="1:8" ht="15" hidden="1">
      <c r="A69" s="298" t="s">
        <v>294</v>
      </c>
      <c r="B69" s="261" t="s">
        <v>505</v>
      </c>
      <c r="C69" s="255">
        <f t="shared" si="0"/>
        <v>0</v>
      </c>
      <c r="D69" s="260">
        <v>0</v>
      </c>
      <c r="E69" s="259"/>
      <c r="F69" s="255"/>
      <c r="G69" s="260"/>
      <c r="H69" s="300"/>
    </row>
    <row r="70" spans="1:8" ht="26.25" hidden="1">
      <c r="A70" s="298" t="s">
        <v>241</v>
      </c>
      <c r="B70" s="261" t="s">
        <v>242</v>
      </c>
      <c r="C70" s="301">
        <f t="shared" si="0"/>
        <v>21928.6</v>
      </c>
      <c r="D70" s="302">
        <f>D11+D52</f>
        <v>21928600</v>
      </c>
      <c r="E70" s="259"/>
      <c r="F70" s="255">
        <f>G70/1000</f>
        <v>0</v>
      </c>
      <c r="G70" s="260"/>
      <c r="H70" s="300"/>
    </row>
    <row r="71" spans="1:8" ht="26.25" hidden="1">
      <c r="A71" s="298" t="s">
        <v>50</v>
      </c>
      <c r="B71" s="261" t="s">
        <v>128</v>
      </c>
      <c r="C71" s="255">
        <f t="shared" si="0"/>
        <v>0</v>
      </c>
      <c r="D71" s="260"/>
      <c r="E71" s="259"/>
      <c r="F71" s="255">
        <f>G71/1000</f>
        <v>0</v>
      </c>
      <c r="G71" s="260"/>
      <c r="H71" s="300"/>
    </row>
    <row r="72" spans="1:8" ht="15">
      <c r="A72" s="299" t="s">
        <v>20</v>
      </c>
      <c r="B72" s="254"/>
      <c r="C72" s="255">
        <f>D72/1000</f>
        <v>21928.6</v>
      </c>
      <c r="D72" s="257">
        <f>D11+D52</f>
        <v>21928600</v>
      </c>
      <c r="E72" s="255">
        <f>F72/1000</f>
        <v>15410.4</v>
      </c>
      <c r="F72" s="257">
        <f>F11+F52</f>
        <v>15410400</v>
      </c>
      <c r="G72" s="255">
        <f>H72/1000</f>
        <v>15785.3</v>
      </c>
      <c r="H72" s="257">
        <f>H11+H52</f>
        <v>15785300</v>
      </c>
    </row>
    <row r="73" spans="1:7" ht="24.75" customHeight="1">
      <c r="A73" s="274"/>
      <c r="B73" s="275"/>
      <c r="F73" s="276"/>
      <c r="G73" s="276"/>
    </row>
    <row r="74" spans="1:3" ht="12.75">
      <c r="A74" s="277"/>
      <c r="B74" s="275"/>
      <c r="C74" s="276"/>
    </row>
    <row r="75" spans="1:4" ht="15.75" customHeight="1">
      <c r="A75" s="278"/>
      <c r="B75" s="279"/>
      <c r="C75" s="280"/>
      <c r="D75" s="280"/>
    </row>
    <row r="76" spans="1:4" ht="18">
      <c r="A76" s="278"/>
      <c r="B76" s="279"/>
      <c r="C76" s="281"/>
      <c r="D76" s="280"/>
    </row>
    <row r="77" spans="1:4" ht="12.75">
      <c r="A77" s="282"/>
      <c r="B77" s="279"/>
      <c r="C77" s="280"/>
      <c r="D77" s="280"/>
    </row>
    <row r="78" spans="1:4" ht="12.75">
      <c r="A78" s="278"/>
      <c r="B78" s="279"/>
      <c r="C78" s="280"/>
      <c r="D78" s="280"/>
    </row>
    <row r="79" spans="1:4" ht="12.75">
      <c r="A79" s="283"/>
      <c r="B79" s="279"/>
      <c r="C79" s="280"/>
      <c r="D79" s="280"/>
    </row>
    <row r="80" spans="1:3" ht="30" customHeight="1">
      <c r="A80" s="71"/>
      <c r="B80" s="275"/>
      <c r="C80" s="284"/>
    </row>
    <row r="81" spans="1:4" ht="15">
      <c r="A81" s="263"/>
      <c r="B81" s="275"/>
      <c r="C81" s="285"/>
      <c r="D81" s="285"/>
    </row>
    <row r="82" spans="1:4" ht="15.75" customHeight="1">
      <c r="A82" s="286"/>
      <c r="C82" s="287"/>
      <c r="D82" s="287"/>
    </row>
    <row r="83" spans="3:4" ht="12.75">
      <c r="C83" s="288"/>
      <c r="D83" s="288"/>
    </row>
    <row r="84" spans="1:4" ht="15">
      <c r="A84" s="289"/>
      <c r="C84" s="287"/>
      <c r="D84" s="287"/>
    </row>
    <row r="85" spans="3:4" ht="12.75">
      <c r="C85" s="288"/>
      <c r="D85" s="288"/>
    </row>
    <row r="86" spans="1:4" ht="15">
      <c r="A86" s="289"/>
      <c r="C86" s="287"/>
      <c r="D86" s="287"/>
    </row>
    <row r="87" spans="3:4" ht="12.75">
      <c r="C87" s="288"/>
      <c r="D87" s="288"/>
    </row>
    <row r="115" ht="12.75">
      <c r="C115" s="290"/>
    </row>
    <row r="116" ht="12.75">
      <c r="C116" s="290"/>
    </row>
    <row r="117" ht="12.75">
      <c r="C117" s="287"/>
    </row>
    <row r="118" ht="12.75">
      <c r="C118" s="287"/>
    </row>
    <row r="120" ht="12.75">
      <c r="C120" s="287"/>
    </row>
    <row r="121" ht="12.75">
      <c r="C121" s="287"/>
    </row>
    <row r="123" ht="12.75">
      <c r="C123" s="287"/>
    </row>
    <row r="124" ht="12.75">
      <c r="C124" s="287"/>
    </row>
    <row r="131" ht="12.75">
      <c r="C131" s="290"/>
    </row>
  </sheetData>
  <sheetProtection/>
  <mergeCells count="5">
    <mergeCell ref="B5:C5"/>
    <mergeCell ref="A7:H7"/>
    <mergeCell ref="A8:H8"/>
    <mergeCell ref="A9:A10"/>
    <mergeCell ref="C9:H9"/>
  </mergeCells>
  <printOptions/>
  <pageMargins left="0.7874015748031497" right="0.3937007874015748" top="0.7874015748031497" bottom="0.7874015748031497" header="0.31496062992125984" footer="0.31496062992125984"/>
  <pageSetup fitToHeight="2" fitToWidth="1" horizontalDpi="600" verticalDpi="600" orientation="portrait" paperSize="9" scale="6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1:I19"/>
  <sheetViews>
    <sheetView tabSelected="1" zoomScalePageLayoutView="0" workbookViewId="0" topLeftCell="A1">
      <selection activeCell="L12" sqref="L12"/>
    </sheetView>
  </sheetViews>
  <sheetFormatPr defaultColWidth="9.00390625" defaultRowHeight="12.75"/>
  <cols>
    <col min="1" max="1" width="21.375" style="0" customWidth="1"/>
    <col min="2" max="2" width="7.125" style="0" customWidth="1"/>
    <col min="3" max="3" width="7.50390625" style="0" customWidth="1"/>
    <col min="4" max="4" width="10.00390625" style="0" customWidth="1"/>
    <col min="5" max="5" width="11.50390625" style="0" customWidth="1"/>
    <col min="6" max="6" width="10.125" style="0" customWidth="1"/>
    <col min="7" max="7" width="9.375" style="0" customWidth="1"/>
  </cols>
  <sheetData>
    <row r="11" spans="1:9" ht="15">
      <c r="A11" s="398" t="s">
        <v>495</v>
      </c>
      <c r="B11" s="398"/>
      <c r="C11" s="398"/>
      <c r="D11" s="398"/>
      <c r="E11" s="398"/>
      <c r="F11" s="398"/>
      <c r="G11" s="398"/>
      <c r="H11" s="398"/>
      <c r="I11" s="398"/>
    </row>
    <row r="12" spans="1:9" ht="12.75" customHeight="1">
      <c r="A12" s="398" t="s">
        <v>496</v>
      </c>
      <c r="B12" s="398"/>
      <c r="C12" s="398"/>
      <c r="D12" s="398"/>
      <c r="E12" s="398"/>
      <c r="F12" s="398"/>
      <c r="G12" s="398"/>
      <c r="H12" s="398"/>
      <c r="I12" s="398"/>
    </row>
    <row r="13" spans="1:9" ht="33" customHeight="1">
      <c r="A13" s="399" t="s">
        <v>552</v>
      </c>
      <c r="B13" s="399"/>
      <c r="C13" s="399"/>
      <c r="D13" s="399"/>
      <c r="E13" s="399"/>
      <c r="F13" s="399"/>
      <c r="G13" s="399"/>
      <c r="H13" s="399"/>
      <c r="I13" s="399"/>
    </row>
    <row r="14" spans="7:9" ht="12.75">
      <c r="G14" s="397" t="s">
        <v>21</v>
      </c>
      <c r="H14" s="397"/>
      <c r="I14" s="397"/>
    </row>
    <row r="15" spans="1:9" ht="24.75" customHeight="1">
      <c r="A15" s="396" t="s">
        <v>162</v>
      </c>
      <c r="B15" s="396" t="s">
        <v>244</v>
      </c>
      <c r="C15" s="396"/>
      <c r="D15" s="396"/>
      <c r="E15" s="396"/>
      <c r="F15" s="396"/>
      <c r="G15" s="396" t="s">
        <v>476</v>
      </c>
      <c r="H15" s="396"/>
      <c r="I15" s="396"/>
    </row>
    <row r="16" spans="1:9" ht="38.25" customHeight="1">
      <c r="A16" s="396"/>
      <c r="B16" s="236" t="s">
        <v>132</v>
      </c>
      <c r="C16" s="236" t="s">
        <v>245</v>
      </c>
      <c r="D16" s="236" t="s">
        <v>246</v>
      </c>
      <c r="E16" s="236" t="s">
        <v>493</v>
      </c>
      <c r="F16" s="236" t="s">
        <v>132</v>
      </c>
      <c r="G16" s="323" t="s">
        <v>478</v>
      </c>
      <c r="H16" s="323" t="s">
        <v>477</v>
      </c>
      <c r="I16" s="323" t="s">
        <v>537</v>
      </c>
    </row>
    <row r="17" spans="1:9" ht="30" customHeight="1">
      <c r="A17" s="89">
        <v>1</v>
      </c>
      <c r="B17" s="89">
        <v>2</v>
      </c>
      <c r="C17" s="89">
        <v>3</v>
      </c>
      <c r="D17" s="89">
        <v>4</v>
      </c>
      <c r="E17" s="89">
        <v>5</v>
      </c>
      <c r="F17" s="89">
        <v>6</v>
      </c>
      <c r="G17" s="89">
        <v>7</v>
      </c>
      <c r="H17" s="89">
        <v>8</v>
      </c>
      <c r="I17" s="89">
        <v>9</v>
      </c>
    </row>
    <row r="18" spans="1:9" ht="73.5" customHeight="1">
      <c r="A18" s="235" t="s">
        <v>215</v>
      </c>
      <c r="B18" s="242">
        <v>950</v>
      </c>
      <c r="C18" s="242">
        <v>10</v>
      </c>
      <c r="D18" s="242" t="s">
        <v>163</v>
      </c>
      <c r="E18" s="242" t="s">
        <v>449</v>
      </c>
      <c r="F18" s="242">
        <v>300</v>
      </c>
      <c r="G18" s="324">
        <v>194</v>
      </c>
      <c r="H18" s="324">
        <v>194</v>
      </c>
      <c r="I18" s="324">
        <v>194</v>
      </c>
    </row>
    <row r="19" spans="1:9" ht="12.75">
      <c r="A19" s="395" t="s">
        <v>494</v>
      </c>
      <c r="B19" s="395"/>
      <c r="C19" s="395"/>
      <c r="D19" s="395"/>
      <c r="E19" s="395"/>
      <c r="F19" s="395"/>
      <c r="G19" s="325">
        <f>G18</f>
        <v>194</v>
      </c>
      <c r="H19" s="325">
        <f>H18</f>
        <v>194</v>
      </c>
      <c r="I19" s="325">
        <f>I18</f>
        <v>194</v>
      </c>
    </row>
  </sheetData>
  <sheetProtection/>
  <mergeCells count="8">
    <mergeCell ref="A19:F19"/>
    <mergeCell ref="G15:I15"/>
    <mergeCell ref="G14:I14"/>
    <mergeCell ref="A11:I11"/>
    <mergeCell ref="A13:I13"/>
    <mergeCell ref="A12:I12"/>
    <mergeCell ref="A15:A16"/>
    <mergeCell ref="B15:F15"/>
  </mergeCells>
  <printOptions/>
  <pageMargins left="0.7" right="0.7" top="0.75" bottom="0.75" header="0.3" footer="0.3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B547"/>
  <sheetViews>
    <sheetView view="pageBreakPreview" zoomScale="90" zoomScaleNormal="90" zoomScaleSheetLayoutView="90" zoomScalePageLayoutView="86" workbookViewId="0" topLeftCell="A504">
      <selection activeCell="S13" sqref="S13"/>
    </sheetView>
  </sheetViews>
  <sheetFormatPr defaultColWidth="9.125" defaultRowHeight="12.75"/>
  <cols>
    <col min="1" max="1" width="54.00390625" style="132" customWidth="1"/>
    <col min="2" max="2" width="6.375" style="132" hidden="1" customWidth="1"/>
    <col min="3" max="3" width="4.50390625" style="132" customWidth="1"/>
    <col min="4" max="4" width="5.375" style="132" customWidth="1"/>
    <col min="5" max="5" width="13.00390625" style="132" customWidth="1"/>
    <col min="6" max="6" width="4.125" style="132" customWidth="1"/>
    <col min="7" max="7" width="4.375" style="132" hidden="1" customWidth="1"/>
    <col min="8" max="8" width="13.375" style="154" hidden="1" customWidth="1"/>
    <col min="9" max="9" width="13.125" style="154" customWidth="1"/>
    <col min="10" max="10" width="11.125" style="154" customWidth="1"/>
    <col min="11" max="11" width="13.00390625" style="154" hidden="1" customWidth="1"/>
    <col min="12" max="12" width="13.50390625" style="154" hidden="1" customWidth="1"/>
    <col min="13" max="13" width="16.125" style="132" customWidth="1"/>
    <col min="14" max="14" width="9.125" style="132" customWidth="1"/>
    <col min="15" max="15" width="16.50390625" style="132" customWidth="1"/>
    <col min="16" max="16384" width="9.125" style="132" customWidth="1"/>
  </cols>
  <sheetData>
    <row r="1" spans="2:13" ht="15.75"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1"/>
      <c r="M1" s="191"/>
    </row>
    <row r="2" spans="2:14" ht="15.75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24.75" customHeight="1">
      <c r="B3" s="162"/>
      <c r="C3" s="161"/>
      <c r="D3" s="161"/>
      <c r="E3" s="161"/>
      <c r="F3" s="120"/>
      <c r="G3" s="120"/>
      <c r="H3" s="120"/>
      <c r="I3" s="120"/>
      <c r="J3" s="120"/>
      <c r="K3" s="120"/>
      <c r="L3" s="120"/>
      <c r="M3" s="120"/>
      <c r="N3" s="120"/>
    </row>
    <row r="4" spans="5:12" ht="15.75">
      <c r="E4" s="133"/>
      <c r="F4" s="133"/>
      <c r="G4" s="133"/>
      <c r="H4" s="133"/>
      <c r="I4" s="133"/>
      <c r="J4" s="133"/>
      <c r="K4" s="133"/>
      <c r="L4" s="133"/>
    </row>
    <row r="5" spans="1:14" s="134" customFormat="1" ht="11.25" customHeight="1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32"/>
      <c r="N5" s="132"/>
    </row>
    <row r="6" spans="1:14" s="134" customFormat="1" ht="27" customHeight="1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</row>
    <row r="7" spans="1:14" s="134" customFormat="1" ht="18.75" customHeight="1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</row>
    <row r="8" spans="1:14" s="134" customFormat="1" ht="60" customHeight="1">
      <c r="A8" s="365" t="s">
        <v>560</v>
      </c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132"/>
    </row>
    <row r="9" spans="1:14" s="134" customFormat="1" ht="12.75" customHeight="1" hidden="1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32"/>
      <c r="N9" s="132"/>
    </row>
    <row r="10" spans="1:14" s="134" customFormat="1" ht="18" customHeight="1" hidden="1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32"/>
      <c r="N10" s="132"/>
    </row>
    <row r="11" spans="1:13" s="134" customFormat="1" ht="11.25" customHeight="1">
      <c r="A11" s="135"/>
      <c r="B11" s="136"/>
      <c r="C11" s="136"/>
      <c r="D11" s="136"/>
      <c r="E11" s="136"/>
      <c r="F11" s="136"/>
      <c r="G11" s="136"/>
      <c r="H11" s="137"/>
      <c r="I11" s="366" t="s">
        <v>21</v>
      </c>
      <c r="J11" s="366"/>
      <c r="K11" s="366"/>
      <c r="L11" s="366"/>
      <c r="M11" s="366"/>
    </row>
    <row r="12" spans="1:12" s="134" customFormat="1" ht="15" hidden="1">
      <c r="A12" s="135"/>
      <c r="B12" s="136"/>
      <c r="C12" s="136"/>
      <c r="D12" s="136"/>
      <c r="E12" s="136"/>
      <c r="F12" s="136"/>
      <c r="G12" s="136"/>
      <c r="H12" s="137"/>
      <c r="I12" s="137"/>
      <c r="J12" s="137"/>
      <c r="K12" s="137"/>
      <c r="L12" s="137"/>
    </row>
    <row r="13" spans="1:13" s="134" customFormat="1" ht="15.75" customHeight="1">
      <c r="A13" s="367" t="s">
        <v>162</v>
      </c>
      <c r="B13" s="196" t="s">
        <v>244</v>
      </c>
      <c r="C13" s="368" t="s">
        <v>122</v>
      </c>
      <c r="D13" s="368"/>
      <c r="E13" s="368"/>
      <c r="F13" s="368"/>
      <c r="G13" s="196"/>
      <c r="H13" s="367" t="s">
        <v>335</v>
      </c>
      <c r="I13" s="367"/>
      <c r="J13" s="367"/>
      <c r="K13" s="367"/>
      <c r="L13" s="367"/>
      <c r="M13" s="367"/>
    </row>
    <row r="14" spans="1:15" s="134" customFormat="1" ht="60.75" customHeight="1">
      <c r="A14" s="367"/>
      <c r="B14" s="118" t="s">
        <v>132</v>
      </c>
      <c r="C14" s="118" t="s">
        <v>245</v>
      </c>
      <c r="D14" s="118" t="s">
        <v>246</v>
      </c>
      <c r="E14" s="118" t="s">
        <v>134</v>
      </c>
      <c r="F14" s="118" t="s">
        <v>135</v>
      </c>
      <c r="G14" s="118" t="s">
        <v>110</v>
      </c>
      <c r="H14" s="195"/>
      <c r="I14" s="117" t="s">
        <v>478</v>
      </c>
      <c r="J14" s="117" t="s">
        <v>477</v>
      </c>
      <c r="K14" s="117"/>
      <c r="L14" s="117"/>
      <c r="M14" s="117" t="s">
        <v>537</v>
      </c>
      <c r="O14" s="138"/>
    </row>
    <row r="15" spans="1:13" s="134" customFormat="1" ht="15">
      <c r="A15" s="119">
        <v>1</v>
      </c>
      <c r="B15" s="119">
        <v>2</v>
      </c>
      <c r="C15" s="119">
        <v>2</v>
      </c>
      <c r="D15" s="119">
        <v>3</v>
      </c>
      <c r="E15" s="119">
        <v>4</v>
      </c>
      <c r="F15" s="119">
        <v>5</v>
      </c>
      <c r="G15" s="119">
        <v>6</v>
      </c>
      <c r="H15" s="119">
        <v>7</v>
      </c>
      <c r="I15" s="119">
        <v>6</v>
      </c>
      <c r="J15" s="119">
        <v>7</v>
      </c>
      <c r="K15" s="119">
        <v>9</v>
      </c>
      <c r="L15" s="119">
        <v>10</v>
      </c>
      <c r="M15" s="204">
        <v>8</v>
      </c>
    </row>
    <row r="16" spans="1:13" ht="15">
      <c r="A16" s="197" t="s">
        <v>247</v>
      </c>
      <c r="B16" s="198">
        <v>950</v>
      </c>
      <c r="C16" s="199"/>
      <c r="D16" s="199"/>
      <c r="E16" s="205"/>
      <c r="F16" s="200"/>
      <c r="G16" s="200"/>
      <c r="H16" s="202">
        <f>H17+H134+H154+H194+H254+H347+H384+H449+H462+H475+H485</f>
        <v>22136600</v>
      </c>
      <c r="I16" s="206">
        <f aca="true" t="shared" si="0" ref="I16:I27">H16/1000</f>
        <v>22136.6</v>
      </c>
      <c r="J16" s="206">
        <f aca="true" t="shared" si="1" ref="J16:J38">K16/1000</f>
        <v>15258.199999999999</v>
      </c>
      <c r="K16" s="206">
        <f>K17+K134+K154+K194+K254+K347+K384+K449+K462+K475+K485</f>
        <v>15258199.999999998</v>
      </c>
      <c r="L16" s="206">
        <f>L17+L134+L154+L194+L254+L347+L384+L449+L462+L475+L485</f>
        <v>15255700</v>
      </c>
      <c r="M16" s="336">
        <f aca="true" t="shared" si="2" ref="M16:M65">L16/1000</f>
        <v>15255.7</v>
      </c>
    </row>
    <row r="17" spans="1:13" ht="15">
      <c r="A17" s="207" t="s">
        <v>248</v>
      </c>
      <c r="B17" s="203" t="s">
        <v>201</v>
      </c>
      <c r="C17" s="203" t="s">
        <v>163</v>
      </c>
      <c r="D17" s="203"/>
      <c r="E17" s="203"/>
      <c r="F17" s="203"/>
      <c r="G17" s="203"/>
      <c r="H17" s="201">
        <f>H18+H33+H94+H103</f>
        <v>7510490</v>
      </c>
      <c r="I17" s="206">
        <f t="shared" si="0"/>
        <v>7510.49</v>
      </c>
      <c r="J17" s="206">
        <f t="shared" si="1"/>
        <v>7165.817</v>
      </c>
      <c r="K17" s="336">
        <f>K18+K33+K94+K103</f>
        <v>7165817</v>
      </c>
      <c r="L17" s="336">
        <f>L18+L33+L94+L103</f>
        <v>7164817</v>
      </c>
      <c r="M17" s="336">
        <f t="shared" si="2"/>
        <v>7164.817</v>
      </c>
    </row>
    <row r="18" spans="1:13" ht="27">
      <c r="A18" s="207" t="s">
        <v>67</v>
      </c>
      <c r="B18" s="203" t="s">
        <v>201</v>
      </c>
      <c r="C18" s="203" t="s">
        <v>163</v>
      </c>
      <c r="D18" s="203" t="s">
        <v>164</v>
      </c>
      <c r="E18" s="203"/>
      <c r="F18" s="203"/>
      <c r="G18" s="203"/>
      <c r="H18" s="201">
        <f>H19</f>
        <v>1199530</v>
      </c>
      <c r="I18" s="206">
        <f t="shared" si="0"/>
        <v>1199.53</v>
      </c>
      <c r="J18" s="206">
        <f t="shared" si="1"/>
        <v>1289.084</v>
      </c>
      <c r="K18" s="336">
        <f aca="true" t="shared" si="3" ref="K18:L23">K19</f>
        <v>1289084</v>
      </c>
      <c r="L18" s="336">
        <f t="shared" si="3"/>
        <v>1289084</v>
      </c>
      <c r="M18" s="336">
        <f t="shared" si="2"/>
        <v>1289.084</v>
      </c>
    </row>
    <row r="19" spans="1:13" ht="16.5" customHeight="1">
      <c r="A19" s="207" t="s">
        <v>407</v>
      </c>
      <c r="B19" s="203" t="s">
        <v>201</v>
      </c>
      <c r="C19" s="203" t="s">
        <v>163</v>
      </c>
      <c r="D19" s="203" t="s">
        <v>164</v>
      </c>
      <c r="E19" s="203" t="s">
        <v>14</v>
      </c>
      <c r="F19" s="203"/>
      <c r="G19" s="203"/>
      <c r="H19" s="201">
        <f>H20</f>
        <v>1199530</v>
      </c>
      <c r="I19" s="206">
        <f t="shared" si="0"/>
        <v>1199.53</v>
      </c>
      <c r="J19" s="206">
        <f t="shared" si="1"/>
        <v>1289.084</v>
      </c>
      <c r="K19" s="336">
        <f t="shared" si="3"/>
        <v>1289084</v>
      </c>
      <c r="L19" s="336">
        <f t="shared" si="3"/>
        <v>1289084</v>
      </c>
      <c r="M19" s="336">
        <f t="shared" si="2"/>
        <v>1289.084</v>
      </c>
    </row>
    <row r="20" spans="1:13" ht="24" customHeight="1">
      <c r="A20" s="208" t="s">
        <v>408</v>
      </c>
      <c r="B20" s="148" t="s">
        <v>201</v>
      </c>
      <c r="C20" s="148" t="s">
        <v>163</v>
      </c>
      <c r="D20" s="148" t="s">
        <v>164</v>
      </c>
      <c r="E20" s="148" t="s">
        <v>409</v>
      </c>
      <c r="F20" s="148"/>
      <c r="G20" s="148"/>
      <c r="H20" s="171">
        <f>H22</f>
        <v>1199530</v>
      </c>
      <c r="I20" s="209">
        <f t="shared" si="0"/>
        <v>1199.53</v>
      </c>
      <c r="J20" s="209">
        <f t="shared" si="1"/>
        <v>1289.084</v>
      </c>
      <c r="K20" s="337">
        <f>K22</f>
        <v>1289084</v>
      </c>
      <c r="L20" s="337">
        <f>L22</f>
        <v>1289084</v>
      </c>
      <c r="M20" s="337">
        <f t="shared" si="2"/>
        <v>1289.084</v>
      </c>
    </row>
    <row r="21" spans="1:13" ht="16.5" customHeight="1">
      <c r="A21" s="177" t="s">
        <v>410</v>
      </c>
      <c r="B21" s="148" t="s">
        <v>201</v>
      </c>
      <c r="C21" s="148" t="s">
        <v>163</v>
      </c>
      <c r="D21" s="148" t="s">
        <v>164</v>
      </c>
      <c r="E21" s="148" t="s">
        <v>413</v>
      </c>
      <c r="F21" s="148"/>
      <c r="G21" s="148"/>
      <c r="H21" s="171">
        <f>H22</f>
        <v>1199530</v>
      </c>
      <c r="I21" s="209">
        <f t="shared" si="0"/>
        <v>1199.53</v>
      </c>
      <c r="J21" s="209">
        <f t="shared" si="1"/>
        <v>1289.084</v>
      </c>
      <c r="K21" s="337">
        <f>K22</f>
        <v>1289084</v>
      </c>
      <c r="L21" s="337">
        <f>L22</f>
        <v>1289084</v>
      </c>
      <c r="M21" s="337">
        <f t="shared" si="2"/>
        <v>1289.084</v>
      </c>
    </row>
    <row r="22" spans="1:13" ht="27">
      <c r="A22" s="179" t="s">
        <v>578</v>
      </c>
      <c r="B22" s="148" t="s">
        <v>201</v>
      </c>
      <c r="C22" s="148" t="s">
        <v>163</v>
      </c>
      <c r="D22" s="148" t="s">
        <v>164</v>
      </c>
      <c r="E22" s="148" t="s">
        <v>414</v>
      </c>
      <c r="F22" s="148"/>
      <c r="G22" s="148"/>
      <c r="H22" s="171">
        <f>H23</f>
        <v>1199530</v>
      </c>
      <c r="I22" s="209">
        <f t="shared" si="0"/>
        <v>1199.53</v>
      </c>
      <c r="J22" s="209">
        <f t="shared" si="1"/>
        <v>1289.084</v>
      </c>
      <c r="K22" s="337">
        <f t="shared" si="3"/>
        <v>1289084</v>
      </c>
      <c r="L22" s="337">
        <f t="shared" si="3"/>
        <v>1289084</v>
      </c>
      <c r="M22" s="337">
        <f t="shared" si="2"/>
        <v>1289.084</v>
      </c>
    </row>
    <row r="23" spans="1:13" ht="53.25">
      <c r="A23" s="208" t="s">
        <v>156</v>
      </c>
      <c r="B23" s="148" t="s">
        <v>201</v>
      </c>
      <c r="C23" s="148" t="s">
        <v>163</v>
      </c>
      <c r="D23" s="148" t="s">
        <v>164</v>
      </c>
      <c r="E23" s="148" t="s">
        <v>414</v>
      </c>
      <c r="F23" s="148" t="s">
        <v>157</v>
      </c>
      <c r="G23" s="148"/>
      <c r="H23" s="171">
        <f>H24</f>
        <v>1199530</v>
      </c>
      <c r="I23" s="209">
        <f t="shared" si="0"/>
        <v>1199.53</v>
      </c>
      <c r="J23" s="209">
        <f t="shared" si="1"/>
        <v>1289.084</v>
      </c>
      <c r="K23" s="337">
        <f t="shared" si="3"/>
        <v>1289084</v>
      </c>
      <c r="L23" s="337">
        <f t="shared" si="3"/>
        <v>1289084</v>
      </c>
      <c r="M23" s="337">
        <f t="shared" si="2"/>
        <v>1289.084</v>
      </c>
    </row>
    <row r="24" spans="1:13" ht="27" hidden="1">
      <c r="A24" s="208" t="s">
        <v>288</v>
      </c>
      <c r="B24" s="148" t="s">
        <v>201</v>
      </c>
      <c r="C24" s="148" t="s">
        <v>163</v>
      </c>
      <c r="D24" s="148" t="s">
        <v>164</v>
      </c>
      <c r="E24" s="148" t="s">
        <v>414</v>
      </c>
      <c r="F24" s="148" t="s">
        <v>289</v>
      </c>
      <c r="G24" s="148"/>
      <c r="H24" s="171">
        <f>H25+H28+H30</f>
        <v>1199530</v>
      </c>
      <c r="I24" s="209">
        <f t="shared" si="0"/>
        <v>1199.53</v>
      </c>
      <c r="J24" s="209">
        <f t="shared" si="1"/>
        <v>1289.084</v>
      </c>
      <c r="K24" s="337">
        <f>K25+K28+K30</f>
        <v>1289084</v>
      </c>
      <c r="L24" s="337">
        <f>L25+L28+L30</f>
        <v>1289084</v>
      </c>
      <c r="M24" s="337">
        <f t="shared" si="2"/>
        <v>1289.084</v>
      </c>
    </row>
    <row r="25" spans="1:13" ht="15" hidden="1">
      <c r="A25" s="208" t="s">
        <v>249</v>
      </c>
      <c r="B25" s="148" t="s">
        <v>201</v>
      </c>
      <c r="C25" s="148" t="s">
        <v>163</v>
      </c>
      <c r="D25" s="148" t="s">
        <v>164</v>
      </c>
      <c r="E25" s="148" t="s">
        <v>414</v>
      </c>
      <c r="F25" s="148" t="s">
        <v>250</v>
      </c>
      <c r="G25" s="148"/>
      <c r="H25" s="171">
        <f>H26</f>
        <v>900526</v>
      </c>
      <c r="I25" s="209">
        <f t="shared" si="0"/>
        <v>900.526</v>
      </c>
      <c r="J25" s="209">
        <f t="shared" si="1"/>
        <v>990.08</v>
      </c>
      <c r="K25" s="337">
        <f>K26</f>
        <v>990080</v>
      </c>
      <c r="L25" s="337">
        <f>L26</f>
        <v>990080</v>
      </c>
      <c r="M25" s="337">
        <f t="shared" si="2"/>
        <v>990.08</v>
      </c>
    </row>
    <row r="26" spans="1:13" ht="15" hidden="1">
      <c r="A26" s="208" t="s">
        <v>166</v>
      </c>
      <c r="B26" s="148" t="s">
        <v>201</v>
      </c>
      <c r="C26" s="148" t="s">
        <v>163</v>
      </c>
      <c r="D26" s="148" t="s">
        <v>164</v>
      </c>
      <c r="E26" s="148" t="s">
        <v>414</v>
      </c>
      <c r="F26" s="148" t="s">
        <v>250</v>
      </c>
      <c r="G26" s="148" t="s">
        <v>167</v>
      </c>
      <c r="H26" s="171">
        <f>H27</f>
        <v>900526</v>
      </c>
      <c r="I26" s="209">
        <f t="shared" si="0"/>
        <v>900.526</v>
      </c>
      <c r="J26" s="209">
        <f t="shared" si="1"/>
        <v>990.08</v>
      </c>
      <c r="K26" s="337">
        <f>K27</f>
        <v>990080</v>
      </c>
      <c r="L26" s="337">
        <f>L27</f>
        <v>990080</v>
      </c>
      <c r="M26" s="337">
        <f t="shared" si="2"/>
        <v>990.08</v>
      </c>
    </row>
    <row r="27" spans="1:13" ht="15" hidden="1">
      <c r="A27" s="208" t="s">
        <v>168</v>
      </c>
      <c r="B27" s="148" t="s">
        <v>201</v>
      </c>
      <c r="C27" s="148" t="s">
        <v>163</v>
      </c>
      <c r="D27" s="148" t="s">
        <v>164</v>
      </c>
      <c r="E27" s="148" t="s">
        <v>414</v>
      </c>
      <c r="F27" s="148" t="s">
        <v>250</v>
      </c>
      <c r="G27" s="148" t="s">
        <v>169</v>
      </c>
      <c r="H27" s="171">
        <v>900526</v>
      </c>
      <c r="I27" s="209">
        <f t="shared" si="0"/>
        <v>900.526</v>
      </c>
      <c r="J27" s="209">
        <f t="shared" si="1"/>
        <v>990.08</v>
      </c>
      <c r="K27" s="337">
        <v>990080</v>
      </c>
      <c r="L27" s="337">
        <v>990080</v>
      </c>
      <c r="M27" s="337">
        <f t="shared" si="2"/>
        <v>990.08</v>
      </c>
    </row>
    <row r="28" spans="1:13" ht="27" hidden="1">
      <c r="A28" s="208" t="s">
        <v>284</v>
      </c>
      <c r="B28" s="148" t="s">
        <v>201</v>
      </c>
      <c r="C28" s="148" t="s">
        <v>163</v>
      </c>
      <c r="D28" s="148" t="s">
        <v>164</v>
      </c>
      <c r="E28" s="148" t="s">
        <v>414</v>
      </c>
      <c r="F28" s="148" t="s">
        <v>285</v>
      </c>
      <c r="G28" s="148"/>
      <c r="H28" s="171">
        <f>H29</f>
        <v>0</v>
      </c>
      <c r="I28" s="209"/>
      <c r="J28" s="209">
        <f t="shared" si="1"/>
        <v>0</v>
      </c>
      <c r="K28" s="337">
        <v>0</v>
      </c>
      <c r="L28" s="337">
        <v>0</v>
      </c>
      <c r="M28" s="337">
        <f t="shared" si="2"/>
        <v>0</v>
      </c>
    </row>
    <row r="29" spans="1:13" ht="15" hidden="1">
      <c r="A29" s="208" t="s">
        <v>287</v>
      </c>
      <c r="B29" s="148" t="s">
        <v>201</v>
      </c>
      <c r="C29" s="148" t="s">
        <v>163</v>
      </c>
      <c r="D29" s="148" t="s">
        <v>164</v>
      </c>
      <c r="E29" s="148" t="s">
        <v>414</v>
      </c>
      <c r="F29" s="148" t="s">
        <v>285</v>
      </c>
      <c r="G29" s="148" t="s">
        <v>286</v>
      </c>
      <c r="H29" s="171">
        <v>0</v>
      </c>
      <c r="I29" s="209"/>
      <c r="J29" s="209">
        <f t="shared" si="1"/>
        <v>0</v>
      </c>
      <c r="K29" s="337">
        <v>0</v>
      </c>
      <c r="L29" s="337">
        <v>0</v>
      </c>
      <c r="M29" s="337">
        <f t="shared" si="2"/>
        <v>0</v>
      </c>
    </row>
    <row r="30" spans="1:13" ht="39.75" hidden="1">
      <c r="A30" s="208" t="s">
        <v>251</v>
      </c>
      <c r="B30" s="148" t="s">
        <v>201</v>
      </c>
      <c r="C30" s="148" t="s">
        <v>163</v>
      </c>
      <c r="D30" s="148" t="s">
        <v>164</v>
      </c>
      <c r="E30" s="148" t="s">
        <v>414</v>
      </c>
      <c r="F30" s="148" t="s">
        <v>252</v>
      </c>
      <c r="G30" s="148"/>
      <c r="H30" s="171">
        <f>H31</f>
        <v>299004</v>
      </c>
      <c r="I30" s="209">
        <f aca="true" t="shared" si="4" ref="I30:J74">H30/1000</f>
        <v>299.004</v>
      </c>
      <c r="J30" s="209">
        <f t="shared" si="1"/>
        <v>299.004</v>
      </c>
      <c r="K30" s="337">
        <f>K31</f>
        <v>299004</v>
      </c>
      <c r="L30" s="337">
        <f>L31</f>
        <v>299004</v>
      </c>
      <c r="M30" s="337">
        <f t="shared" si="2"/>
        <v>299.004</v>
      </c>
    </row>
    <row r="31" spans="1:13" ht="15" hidden="1">
      <c r="A31" s="208" t="s">
        <v>166</v>
      </c>
      <c r="B31" s="148" t="s">
        <v>201</v>
      </c>
      <c r="C31" s="148" t="s">
        <v>163</v>
      </c>
      <c r="D31" s="148" t="s">
        <v>164</v>
      </c>
      <c r="E31" s="148" t="s">
        <v>414</v>
      </c>
      <c r="F31" s="148" t="s">
        <v>252</v>
      </c>
      <c r="G31" s="148" t="s">
        <v>167</v>
      </c>
      <c r="H31" s="171">
        <f>H32</f>
        <v>299004</v>
      </c>
      <c r="I31" s="209">
        <f t="shared" si="4"/>
        <v>299.004</v>
      </c>
      <c r="J31" s="209">
        <f t="shared" si="1"/>
        <v>299.004</v>
      </c>
      <c r="K31" s="337">
        <f>K32</f>
        <v>299004</v>
      </c>
      <c r="L31" s="337">
        <f>L32</f>
        <v>299004</v>
      </c>
      <c r="M31" s="337">
        <f t="shared" si="2"/>
        <v>299.004</v>
      </c>
    </row>
    <row r="32" spans="1:13" ht="15" hidden="1">
      <c r="A32" s="208" t="s">
        <v>170</v>
      </c>
      <c r="B32" s="148" t="s">
        <v>201</v>
      </c>
      <c r="C32" s="148" t="s">
        <v>163</v>
      </c>
      <c r="D32" s="148" t="s">
        <v>164</v>
      </c>
      <c r="E32" s="148" t="s">
        <v>414</v>
      </c>
      <c r="F32" s="148" t="s">
        <v>252</v>
      </c>
      <c r="G32" s="148" t="s">
        <v>171</v>
      </c>
      <c r="H32" s="171">
        <v>299004</v>
      </c>
      <c r="I32" s="209">
        <f t="shared" si="4"/>
        <v>299.004</v>
      </c>
      <c r="J32" s="209">
        <f t="shared" si="1"/>
        <v>299.004</v>
      </c>
      <c r="K32" s="337">
        <v>299004</v>
      </c>
      <c r="L32" s="337">
        <v>299004</v>
      </c>
      <c r="M32" s="337">
        <f t="shared" si="2"/>
        <v>299.004</v>
      </c>
    </row>
    <row r="33" spans="1:13" ht="41.25" customHeight="1">
      <c r="A33" s="207" t="s">
        <v>69</v>
      </c>
      <c r="B33" s="203" t="s">
        <v>201</v>
      </c>
      <c r="C33" s="203" t="s">
        <v>163</v>
      </c>
      <c r="D33" s="203" t="s">
        <v>175</v>
      </c>
      <c r="E33" s="203"/>
      <c r="F33" s="203"/>
      <c r="G33" s="203"/>
      <c r="H33" s="201">
        <f>H34+H85</f>
        <v>6301860</v>
      </c>
      <c r="I33" s="206">
        <f t="shared" si="4"/>
        <v>6301.86</v>
      </c>
      <c r="J33" s="206">
        <f t="shared" si="1"/>
        <v>5873.733</v>
      </c>
      <c r="K33" s="336">
        <f>K34+K85</f>
        <v>5873733</v>
      </c>
      <c r="L33" s="336">
        <f>L34+L85</f>
        <v>5872733</v>
      </c>
      <c r="M33" s="336">
        <f t="shared" si="2"/>
        <v>5872.733</v>
      </c>
    </row>
    <row r="34" spans="1:13" ht="14.25" customHeight="1">
      <c r="A34" s="208" t="s">
        <v>407</v>
      </c>
      <c r="B34" s="148" t="s">
        <v>201</v>
      </c>
      <c r="C34" s="148" t="s">
        <v>163</v>
      </c>
      <c r="D34" s="148" t="s">
        <v>175</v>
      </c>
      <c r="E34" s="148" t="s">
        <v>14</v>
      </c>
      <c r="F34" s="148"/>
      <c r="G34" s="148"/>
      <c r="H34" s="171">
        <f>H35</f>
        <v>6300860</v>
      </c>
      <c r="I34" s="209">
        <f t="shared" si="4"/>
        <v>6300.86</v>
      </c>
      <c r="J34" s="209">
        <f t="shared" si="1"/>
        <v>5872.733</v>
      </c>
      <c r="K34" s="337">
        <f>K35</f>
        <v>5872733</v>
      </c>
      <c r="L34" s="337">
        <f>L35</f>
        <v>5872733</v>
      </c>
      <c r="M34" s="337">
        <f t="shared" si="2"/>
        <v>5872.733</v>
      </c>
    </row>
    <row r="35" spans="1:13" ht="31.5" customHeight="1">
      <c r="A35" s="208" t="s">
        <v>408</v>
      </c>
      <c r="B35" s="148" t="s">
        <v>201</v>
      </c>
      <c r="C35" s="148" t="s">
        <v>163</v>
      </c>
      <c r="D35" s="148" t="s">
        <v>175</v>
      </c>
      <c r="E35" s="148" t="s">
        <v>409</v>
      </c>
      <c r="F35" s="148"/>
      <c r="G35" s="148"/>
      <c r="H35" s="171">
        <f>H43+H36</f>
        <v>6300860</v>
      </c>
      <c r="I35" s="209">
        <f t="shared" si="4"/>
        <v>6300.86</v>
      </c>
      <c r="J35" s="209">
        <f t="shared" si="1"/>
        <v>5872.733</v>
      </c>
      <c r="K35" s="337">
        <f>K44+K37</f>
        <v>5872733</v>
      </c>
      <c r="L35" s="337">
        <f>L44+L37</f>
        <v>5872733</v>
      </c>
      <c r="M35" s="337">
        <f t="shared" si="2"/>
        <v>5872.733</v>
      </c>
    </row>
    <row r="36" spans="1:13" ht="30" customHeight="1">
      <c r="A36" s="208" t="s">
        <v>101</v>
      </c>
      <c r="B36" s="148" t="s">
        <v>201</v>
      </c>
      <c r="C36" s="148" t="s">
        <v>163</v>
      </c>
      <c r="D36" s="148" t="s">
        <v>175</v>
      </c>
      <c r="E36" s="148" t="s">
        <v>415</v>
      </c>
      <c r="F36" s="148"/>
      <c r="G36" s="148"/>
      <c r="H36" s="171">
        <f aca="true" t="shared" si="5" ref="H36:H41">H37</f>
        <v>700</v>
      </c>
      <c r="I36" s="209">
        <f t="shared" si="4"/>
        <v>0.7</v>
      </c>
      <c r="J36" s="209">
        <f t="shared" si="1"/>
        <v>0.7</v>
      </c>
      <c r="K36" s="337">
        <f aca="true" t="shared" si="6" ref="K36:L41">K37</f>
        <v>700</v>
      </c>
      <c r="L36" s="337">
        <f t="shared" si="6"/>
        <v>700</v>
      </c>
      <c r="M36" s="209">
        <f t="shared" si="2"/>
        <v>0.7</v>
      </c>
    </row>
    <row r="37" spans="1:13" ht="56.25" customHeight="1">
      <c r="A37" s="208" t="s">
        <v>232</v>
      </c>
      <c r="B37" s="148" t="s">
        <v>201</v>
      </c>
      <c r="C37" s="148" t="s">
        <v>163</v>
      </c>
      <c r="D37" s="148" t="s">
        <v>175</v>
      </c>
      <c r="E37" s="148" t="s">
        <v>416</v>
      </c>
      <c r="F37" s="148"/>
      <c r="G37" s="148"/>
      <c r="H37" s="171">
        <f t="shared" si="5"/>
        <v>700</v>
      </c>
      <c r="I37" s="209">
        <f t="shared" si="4"/>
        <v>0.7</v>
      </c>
      <c r="J37" s="209">
        <f t="shared" si="1"/>
        <v>0.7</v>
      </c>
      <c r="K37" s="337">
        <f t="shared" si="6"/>
        <v>700</v>
      </c>
      <c r="L37" s="337">
        <f t="shared" si="6"/>
        <v>700</v>
      </c>
      <c r="M37" s="209">
        <f t="shared" si="2"/>
        <v>0.7</v>
      </c>
    </row>
    <row r="38" spans="1:13" ht="24.75" customHeight="1">
      <c r="A38" s="208" t="s">
        <v>299</v>
      </c>
      <c r="B38" s="148" t="s">
        <v>201</v>
      </c>
      <c r="C38" s="148" t="s">
        <v>163</v>
      </c>
      <c r="D38" s="148" t="s">
        <v>175</v>
      </c>
      <c r="E38" s="148" t="s">
        <v>416</v>
      </c>
      <c r="F38" s="148" t="s">
        <v>165</v>
      </c>
      <c r="G38" s="148"/>
      <c r="H38" s="171">
        <f t="shared" si="5"/>
        <v>700</v>
      </c>
      <c r="I38" s="209">
        <f t="shared" si="4"/>
        <v>0.7</v>
      </c>
      <c r="J38" s="209">
        <f t="shared" si="1"/>
        <v>0.7</v>
      </c>
      <c r="K38" s="337">
        <f t="shared" si="6"/>
        <v>700</v>
      </c>
      <c r="L38" s="337">
        <f t="shared" si="6"/>
        <v>700</v>
      </c>
      <c r="M38" s="209">
        <f t="shared" si="2"/>
        <v>0.7</v>
      </c>
    </row>
    <row r="39" spans="1:13" ht="30" customHeight="1" hidden="1">
      <c r="A39" s="208" t="s">
        <v>254</v>
      </c>
      <c r="B39" s="148" t="s">
        <v>201</v>
      </c>
      <c r="C39" s="148" t="s">
        <v>163</v>
      </c>
      <c r="D39" s="148" t="s">
        <v>175</v>
      </c>
      <c r="E39" s="148" t="s">
        <v>416</v>
      </c>
      <c r="F39" s="148" t="s">
        <v>255</v>
      </c>
      <c r="G39" s="148"/>
      <c r="H39" s="171">
        <f t="shared" si="5"/>
        <v>700</v>
      </c>
      <c r="I39" s="209">
        <f t="shared" si="4"/>
        <v>0.7</v>
      </c>
      <c r="J39" s="209">
        <f t="shared" si="4"/>
        <v>0.0007</v>
      </c>
      <c r="K39" s="337">
        <f t="shared" si="6"/>
        <v>700</v>
      </c>
      <c r="L39" s="337">
        <f t="shared" si="6"/>
        <v>700</v>
      </c>
      <c r="M39" s="209">
        <f t="shared" si="2"/>
        <v>0.7</v>
      </c>
    </row>
    <row r="40" spans="1:13" ht="30" customHeight="1" hidden="1">
      <c r="A40" s="208" t="s">
        <v>256</v>
      </c>
      <c r="B40" s="148" t="s">
        <v>201</v>
      </c>
      <c r="C40" s="148" t="s">
        <v>163</v>
      </c>
      <c r="D40" s="148" t="s">
        <v>175</v>
      </c>
      <c r="E40" s="148" t="s">
        <v>416</v>
      </c>
      <c r="F40" s="148" t="s">
        <v>257</v>
      </c>
      <c r="G40" s="148"/>
      <c r="H40" s="171">
        <f t="shared" si="5"/>
        <v>700</v>
      </c>
      <c r="I40" s="209">
        <f t="shared" si="4"/>
        <v>0.7</v>
      </c>
      <c r="J40" s="209">
        <f t="shared" si="4"/>
        <v>0.0007</v>
      </c>
      <c r="K40" s="337">
        <f t="shared" si="6"/>
        <v>700</v>
      </c>
      <c r="L40" s="337">
        <f t="shared" si="6"/>
        <v>700</v>
      </c>
      <c r="M40" s="209">
        <f t="shared" si="2"/>
        <v>0.7</v>
      </c>
    </row>
    <row r="41" spans="1:13" ht="15.75" customHeight="1" hidden="1">
      <c r="A41" s="208" t="s">
        <v>70</v>
      </c>
      <c r="B41" s="148" t="s">
        <v>201</v>
      </c>
      <c r="C41" s="148" t="s">
        <v>163</v>
      </c>
      <c r="D41" s="148" t="s">
        <v>175</v>
      </c>
      <c r="E41" s="148" t="s">
        <v>416</v>
      </c>
      <c r="F41" s="148" t="s">
        <v>257</v>
      </c>
      <c r="G41" s="148" t="s">
        <v>188</v>
      </c>
      <c r="H41" s="171">
        <f t="shared" si="5"/>
        <v>700</v>
      </c>
      <c r="I41" s="209">
        <f t="shared" si="4"/>
        <v>0.7</v>
      </c>
      <c r="J41" s="209">
        <f t="shared" si="4"/>
        <v>0.0007</v>
      </c>
      <c r="K41" s="337">
        <f t="shared" si="6"/>
        <v>700</v>
      </c>
      <c r="L41" s="337">
        <f t="shared" si="6"/>
        <v>700</v>
      </c>
      <c r="M41" s="209">
        <f t="shared" si="2"/>
        <v>0.7</v>
      </c>
    </row>
    <row r="42" spans="1:13" ht="15" customHeight="1" hidden="1">
      <c r="A42" s="158" t="s">
        <v>324</v>
      </c>
      <c r="B42" s="148" t="s">
        <v>201</v>
      </c>
      <c r="C42" s="148" t="s">
        <v>163</v>
      </c>
      <c r="D42" s="148" t="s">
        <v>175</v>
      </c>
      <c r="E42" s="148" t="s">
        <v>416</v>
      </c>
      <c r="F42" s="148" t="s">
        <v>257</v>
      </c>
      <c r="G42" s="148" t="s">
        <v>316</v>
      </c>
      <c r="H42" s="171">
        <v>700</v>
      </c>
      <c r="I42" s="209">
        <f t="shared" si="4"/>
        <v>0.7</v>
      </c>
      <c r="J42" s="209">
        <f t="shared" si="4"/>
        <v>0.0007</v>
      </c>
      <c r="K42" s="337">
        <v>700</v>
      </c>
      <c r="L42" s="337">
        <v>700</v>
      </c>
      <c r="M42" s="209">
        <f t="shared" si="2"/>
        <v>0.7</v>
      </c>
    </row>
    <row r="43" spans="1:13" ht="15">
      <c r="A43" s="178" t="s">
        <v>410</v>
      </c>
      <c r="B43" s="148" t="s">
        <v>201</v>
      </c>
      <c r="C43" s="148" t="s">
        <v>163</v>
      </c>
      <c r="D43" s="148" t="s">
        <v>175</v>
      </c>
      <c r="E43" s="148" t="s">
        <v>413</v>
      </c>
      <c r="F43" s="148"/>
      <c r="G43" s="148"/>
      <c r="H43" s="171">
        <f>H44</f>
        <v>6300160</v>
      </c>
      <c r="I43" s="209">
        <f t="shared" si="4"/>
        <v>6300.16</v>
      </c>
      <c r="J43" s="209">
        <f aca="true" t="shared" si="7" ref="J43:J65">K43/1000</f>
        <v>5872.033</v>
      </c>
      <c r="K43" s="337">
        <f>K44</f>
        <v>5872033</v>
      </c>
      <c r="L43" s="337">
        <f>L44</f>
        <v>5872033</v>
      </c>
      <c r="M43" s="337">
        <f t="shared" si="2"/>
        <v>5872.033</v>
      </c>
    </row>
    <row r="44" spans="1:13" ht="27">
      <c r="A44" s="179" t="s">
        <v>578</v>
      </c>
      <c r="B44" s="148" t="s">
        <v>201</v>
      </c>
      <c r="C44" s="148" t="s">
        <v>163</v>
      </c>
      <c r="D44" s="148" t="s">
        <v>175</v>
      </c>
      <c r="E44" s="148" t="s">
        <v>414</v>
      </c>
      <c r="F44" s="148"/>
      <c r="G44" s="148"/>
      <c r="H44" s="171">
        <f>H45+H57+H74</f>
        <v>6300160</v>
      </c>
      <c r="I44" s="209">
        <f t="shared" si="4"/>
        <v>6300.16</v>
      </c>
      <c r="J44" s="209">
        <f t="shared" si="7"/>
        <v>5872.033</v>
      </c>
      <c r="K44" s="337">
        <f>K45+K57+K74</f>
        <v>5872033</v>
      </c>
      <c r="L44" s="337">
        <f>L45+L57+L74</f>
        <v>5872033</v>
      </c>
      <c r="M44" s="337">
        <f t="shared" si="2"/>
        <v>5872.033</v>
      </c>
    </row>
    <row r="45" spans="1:13" ht="53.25">
      <c r="A45" s="176" t="s">
        <v>156</v>
      </c>
      <c r="B45" s="148" t="s">
        <v>201</v>
      </c>
      <c r="C45" s="148" t="s">
        <v>163</v>
      </c>
      <c r="D45" s="148" t="s">
        <v>175</v>
      </c>
      <c r="E45" s="148" t="s">
        <v>414</v>
      </c>
      <c r="F45" s="148" t="s">
        <v>157</v>
      </c>
      <c r="G45" s="148"/>
      <c r="H45" s="210">
        <f>H46</f>
        <v>5637775</v>
      </c>
      <c r="I45" s="209">
        <f t="shared" si="4"/>
        <v>5637.775</v>
      </c>
      <c r="J45" s="209">
        <f t="shared" si="7"/>
        <v>5872.033</v>
      </c>
      <c r="K45" s="338">
        <f>K46</f>
        <v>5872033</v>
      </c>
      <c r="L45" s="338">
        <f>L46</f>
        <v>5872033</v>
      </c>
      <c r="M45" s="337">
        <f t="shared" si="2"/>
        <v>5872.033</v>
      </c>
    </row>
    <row r="46" spans="1:13" ht="27" hidden="1">
      <c r="A46" s="178" t="s">
        <v>411</v>
      </c>
      <c r="B46" s="148" t="s">
        <v>201</v>
      </c>
      <c r="C46" s="148" t="s">
        <v>163</v>
      </c>
      <c r="D46" s="148" t="s">
        <v>175</v>
      </c>
      <c r="E46" s="148" t="s">
        <v>414</v>
      </c>
      <c r="F46" s="148" t="s">
        <v>289</v>
      </c>
      <c r="G46" s="148"/>
      <c r="H46" s="210">
        <f>H47+H52+H54</f>
        <v>5637775</v>
      </c>
      <c r="I46" s="209">
        <f t="shared" si="4"/>
        <v>5637.775</v>
      </c>
      <c r="J46" s="209">
        <f t="shared" si="7"/>
        <v>5872.033</v>
      </c>
      <c r="K46" s="338">
        <f>K47+K52+K54</f>
        <v>5872033</v>
      </c>
      <c r="L46" s="338">
        <f>L47+L52+L54</f>
        <v>5872033</v>
      </c>
      <c r="M46" s="337">
        <f t="shared" si="2"/>
        <v>5872.033</v>
      </c>
    </row>
    <row r="47" spans="1:13" ht="15" hidden="1">
      <c r="A47" s="179" t="s">
        <v>12</v>
      </c>
      <c r="B47" s="148" t="s">
        <v>201</v>
      </c>
      <c r="C47" s="148" t="s">
        <v>163</v>
      </c>
      <c r="D47" s="148" t="s">
        <v>175</v>
      </c>
      <c r="E47" s="148" t="s">
        <v>414</v>
      </c>
      <c r="F47" s="148" t="s">
        <v>250</v>
      </c>
      <c r="G47" s="148"/>
      <c r="H47" s="210">
        <f>H48+H50</f>
        <v>4293575</v>
      </c>
      <c r="I47" s="209">
        <f t="shared" si="4"/>
        <v>4293.575</v>
      </c>
      <c r="J47" s="209">
        <f t="shared" si="7"/>
        <v>4215.051</v>
      </c>
      <c r="K47" s="338">
        <f>K48+K50</f>
        <v>4215051</v>
      </c>
      <c r="L47" s="338">
        <f>L48+L50</f>
        <v>4215051</v>
      </c>
      <c r="M47" s="337">
        <f t="shared" si="2"/>
        <v>4215.051</v>
      </c>
    </row>
    <row r="48" spans="1:13" ht="27" hidden="1">
      <c r="A48" s="178" t="s">
        <v>411</v>
      </c>
      <c r="B48" s="148" t="s">
        <v>201</v>
      </c>
      <c r="C48" s="148" t="s">
        <v>163</v>
      </c>
      <c r="D48" s="148" t="s">
        <v>175</v>
      </c>
      <c r="E48" s="148" t="s">
        <v>414</v>
      </c>
      <c r="F48" s="148" t="s">
        <v>250</v>
      </c>
      <c r="G48" s="148" t="s">
        <v>167</v>
      </c>
      <c r="H48" s="210">
        <f>H49</f>
        <v>4291575</v>
      </c>
      <c r="I48" s="209">
        <f t="shared" si="4"/>
        <v>4291.575</v>
      </c>
      <c r="J48" s="209">
        <f t="shared" si="7"/>
        <v>4213.051</v>
      </c>
      <c r="K48" s="338">
        <f>K49</f>
        <v>4213051</v>
      </c>
      <c r="L48" s="338">
        <f>L49</f>
        <v>4213051</v>
      </c>
      <c r="M48" s="337">
        <f t="shared" si="2"/>
        <v>4213.051</v>
      </c>
    </row>
    <row r="49" spans="1:13" ht="27" hidden="1">
      <c r="A49" s="179" t="s">
        <v>412</v>
      </c>
      <c r="B49" s="148" t="s">
        <v>201</v>
      </c>
      <c r="C49" s="148" t="s">
        <v>163</v>
      </c>
      <c r="D49" s="148" t="s">
        <v>175</v>
      </c>
      <c r="E49" s="148" t="s">
        <v>414</v>
      </c>
      <c r="F49" s="148" t="s">
        <v>250</v>
      </c>
      <c r="G49" s="148" t="s">
        <v>169</v>
      </c>
      <c r="H49" s="210">
        <v>4291575</v>
      </c>
      <c r="I49" s="209">
        <f t="shared" si="4"/>
        <v>4291.575</v>
      </c>
      <c r="J49" s="209">
        <f t="shared" si="7"/>
        <v>4213.051</v>
      </c>
      <c r="K49" s="338">
        <v>4213051</v>
      </c>
      <c r="L49" s="338">
        <v>4213051</v>
      </c>
      <c r="M49" s="337">
        <f t="shared" si="2"/>
        <v>4213.051</v>
      </c>
    </row>
    <row r="50" spans="1:13" ht="15" hidden="1">
      <c r="A50" s="211" t="s">
        <v>172</v>
      </c>
      <c r="B50" s="148" t="s">
        <v>201</v>
      </c>
      <c r="C50" s="148" t="s">
        <v>163</v>
      </c>
      <c r="D50" s="148" t="s">
        <v>175</v>
      </c>
      <c r="E50" s="148" t="s">
        <v>414</v>
      </c>
      <c r="F50" s="148" t="s">
        <v>250</v>
      </c>
      <c r="G50" s="148" t="s">
        <v>76</v>
      </c>
      <c r="H50" s="210">
        <f>H51</f>
        <v>2000</v>
      </c>
      <c r="I50" s="209">
        <f t="shared" si="4"/>
        <v>2</v>
      </c>
      <c r="J50" s="209">
        <f t="shared" si="7"/>
        <v>2</v>
      </c>
      <c r="K50" s="338">
        <f>K51</f>
        <v>2000</v>
      </c>
      <c r="L50" s="338">
        <f>L51</f>
        <v>2000</v>
      </c>
      <c r="M50" s="337">
        <f t="shared" si="2"/>
        <v>2</v>
      </c>
    </row>
    <row r="51" spans="1:13" ht="27" hidden="1">
      <c r="A51" s="158" t="s">
        <v>321</v>
      </c>
      <c r="B51" s="148" t="s">
        <v>201</v>
      </c>
      <c r="C51" s="148" t="s">
        <v>163</v>
      </c>
      <c r="D51" s="148" t="s">
        <v>175</v>
      </c>
      <c r="E51" s="148" t="s">
        <v>414</v>
      </c>
      <c r="F51" s="148" t="s">
        <v>250</v>
      </c>
      <c r="G51" s="148" t="s">
        <v>322</v>
      </c>
      <c r="H51" s="210">
        <v>2000</v>
      </c>
      <c r="I51" s="209">
        <f t="shared" si="4"/>
        <v>2</v>
      </c>
      <c r="J51" s="209">
        <f t="shared" si="7"/>
        <v>2</v>
      </c>
      <c r="K51" s="338">
        <v>2000</v>
      </c>
      <c r="L51" s="338">
        <v>2000</v>
      </c>
      <c r="M51" s="337">
        <f t="shared" si="2"/>
        <v>2</v>
      </c>
    </row>
    <row r="52" spans="1:13" ht="27" hidden="1">
      <c r="A52" s="208" t="s">
        <v>284</v>
      </c>
      <c r="B52" s="148" t="s">
        <v>201</v>
      </c>
      <c r="C52" s="148" t="s">
        <v>163</v>
      </c>
      <c r="D52" s="148" t="s">
        <v>175</v>
      </c>
      <c r="E52" s="148" t="s">
        <v>414</v>
      </c>
      <c r="F52" s="148" t="s">
        <v>285</v>
      </c>
      <c r="G52" s="148"/>
      <c r="H52" s="210">
        <f>H53</f>
        <v>0</v>
      </c>
      <c r="I52" s="209">
        <f t="shared" si="4"/>
        <v>0</v>
      </c>
      <c r="J52" s="209">
        <f t="shared" si="7"/>
        <v>0</v>
      </c>
      <c r="K52" s="337">
        <v>0</v>
      </c>
      <c r="L52" s="337">
        <v>0</v>
      </c>
      <c r="M52" s="337">
        <f t="shared" si="2"/>
        <v>0</v>
      </c>
    </row>
    <row r="53" spans="1:13" ht="15" hidden="1">
      <c r="A53" s="208" t="s">
        <v>287</v>
      </c>
      <c r="B53" s="148" t="s">
        <v>201</v>
      </c>
      <c r="C53" s="148" t="s">
        <v>163</v>
      </c>
      <c r="D53" s="148" t="s">
        <v>175</v>
      </c>
      <c r="E53" s="148" t="s">
        <v>414</v>
      </c>
      <c r="F53" s="148" t="s">
        <v>285</v>
      </c>
      <c r="G53" s="148" t="s">
        <v>286</v>
      </c>
      <c r="H53" s="210">
        <v>0</v>
      </c>
      <c r="I53" s="209">
        <f t="shared" si="4"/>
        <v>0</v>
      </c>
      <c r="J53" s="209">
        <f t="shared" si="7"/>
        <v>0</v>
      </c>
      <c r="K53" s="337">
        <v>0</v>
      </c>
      <c r="L53" s="337">
        <v>0</v>
      </c>
      <c r="M53" s="337">
        <f t="shared" si="2"/>
        <v>0</v>
      </c>
    </row>
    <row r="54" spans="1:15" ht="39.75" hidden="1">
      <c r="A54" s="208" t="s">
        <v>251</v>
      </c>
      <c r="B54" s="148" t="s">
        <v>201</v>
      </c>
      <c r="C54" s="148" t="s">
        <v>163</v>
      </c>
      <c r="D54" s="148" t="s">
        <v>175</v>
      </c>
      <c r="E54" s="148" t="s">
        <v>414</v>
      </c>
      <c r="F54" s="148" t="s">
        <v>253</v>
      </c>
      <c r="G54" s="148"/>
      <c r="H54" s="210">
        <f>H55</f>
        <v>1344200</v>
      </c>
      <c r="I54" s="209">
        <f t="shared" si="4"/>
        <v>1344.2</v>
      </c>
      <c r="J54" s="209">
        <f t="shared" si="7"/>
        <v>1656.982</v>
      </c>
      <c r="K54" s="338">
        <f>K55</f>
        <v>1656982</v>
      </c>
      <c r="L54" s="338">
        <f>L55</f>
        <v>1656982</v>
      </c>
      <c r="M54" s="337">
        <f t="shared" si="2"/>
        <v>1656.982</v>
      </c>
      <c r="O54" s="155"/>
    </row>
    <row r="55" spans="1:15" ht="15" hidden="1">
      <c r="A55" s="208" t="s">
        <v>166</v>
      </c>
      <c r="B55" s="148" t="s">
        <v>201</v>
      </c>
      <c r="C55" s="148" t="s">
        <v>163</v>
      </c>
      <c r="D55" s="148" t="s">
        <v>175</v>
      </c>
      <c r="E55" s="148" t="s">
        <v>414</v>
      </c>
      <c r="F55" s="148" t="s">
        <v>253</v>
      </c>
      <c r="G55" s="148" t="s">
        <v>167</v>
      </c>
      <c r="H55" s="210">
        <f>H56</f>
        <v>1344200</v>
      </c>
      <c r="I55" s="209">
        <f t="shared" si="4"/>
        <v>1344.2</v>
      </c>
      <c r="J55" s="209">
        <f t="shared" si="7"/>
        <v>1656.982</v>
      </c>
      <c r="K55" s="338">
        <f>K56</f>
        <v>1656982</v>
      </c>
      <c r="L55" s="338">
        <f>L56</f>
        <v>1656982</v>
      </c>
      <c r="M55" s="337">
        <f t="shared" si="2"/>
        <v>1656.982</v>
      </c>
      <c r="O55" s="156"/>
    </row>
    <row r="56" spans="1:15" ht="15" hidden="1">
      <c r="A56" s="208" t="s">
        <v>170</v>
      </c>
      <c r="B56" s="148" t="s">
        <v>201</v>
      </c>
      <c r="C56" s="148" t="s">
        <v>163</v>
      </c>
      <c r="D56" s="148" t="s">
        <v>175</v>
      </c>
      <c r="E56" s="148" t="s">
        <v>414</v>
      </c>
      <c r="F56" s="148" t="s">
        <v>253</v>
      </c>
      <c r="G56" s="148" t="s">
        <v>171</v>
      </c>
      <c r="H56" s="210">
        <v>1344200</v>
      </c>
      <c r="I56" s="209">
        <f t="shared" si="4"/>
        <v>1344.2</v>
      </c>
      <c r="J56" s="209">
        <f t="shared" si="7"/>
        <v>1656.982</v>
      </c>
      <c r="K56" s="338">
        <v>1656982</v>
      </c>
      <c r="L56" s="338">
        <v>1656982</v>
      </c>
      <c r="M56" s="337">
        <f t="shared" si="2"/>
        <v>1656.982</v>
      </c>
      <c r="O56" s="157"/>
    </row>
    <row r="57" spans="1:15" ht="26.25" customHeight="1">
      <c r="A57" s="208" t="s">
        <v>299</v>
      </c>
      <c r="B57" s="148" t="s">
        <v>201</v>
      </c>
      <c r="C57" s="148" t="s">
        <v>163</v>
      </c>
      <c r="D57" s="148" t="s">
        <v>175</v>
      </c>
      <c r="E57" s="148" t="s">
        <v>414</v>
      </c>
      <c r="F57" s="148" t="s">
        <v>165</v>
      </c>
      <c r="G57" s="148"/>
      <c r="H57" s="210">
        <f>H58</f>
        <v>660385</v>
      </c>
      <c r="I57" s="209">
        <f t="shared" si="4"/>
        <v>660.385</v>
      </c>
      <c r="J57" s="209">
        <f t="shared" si="7"/>
        <v>0</v>
      </c>
      <c r="K57" s="338">
        <f>K58</f>
        <v>0</v>
      </c>
      <c r="L57" s="338">
        <f>L58</f>
        <v>0</v>
      </c>
      <c r="M57" s="337">
        <f t="shared" si="2"/>
        <v>0</v>
      </c>
      <c r="O57" s="157"/>
    </row>
    <row r="58" spans="1:13" ht="27" hidden="1">
      <c r="A58" s="208" t="s">
        <v>254</v>
      </c>
      <c r="B58" s="148" t="s">
        <v>201</v>
      </c>
      <c r="C58" s="148" t="s">
        <v>163</v>
      </c>
      <c r="D58" s="148" t="s">
        <v>175</v>
      </c>
      <c r="E58" s="148" t="s">
        <v>414</v>
      </c>
      <c r="F58" s="148" t="s">
        <v>255</v>
      </c>
      <c r="G58" s="148"/>
      <c r="H58" s="210">
        <f>H59</f>
        <v>660385</v>
      </c>
      <c r="I58" s="209">
        <f t="shared" si="4"/>
        <v>660.385</v>
      </c>
      <c r="J58" s="209">
        <f t="shared" si="7"/>
        <v>0</v>
      </c>
      <c r="K58" s="338">
        <f>K59</f>
        <v>0</v>
      </c>
      <c r="L58" s="338">
        <f>L59</f>
        <v>0</v>
      </c>
      <c r="M58" s="337">
        <f t="shared" si="2"/>
        <v>0</v>
      </c>
    </row>
    <row r="59" spans="1:13" ht="20.25" customHeight="1" hidden="1">
      <c r="A59" s="208" t="s">
        <v>308</v>
      </c>
      <c r="B59" s="148" t="s">
        <v>201</v>
      </c>
      <c r="C59" s="148" t="s">
        <v>163</v>
      </c>
      <c r="D59" s="148" t="s">
        <v>175</v>
      </c>
      <c r="E59" s="148" t="s">
        <v>414</v>
      </c>
      <c r="F59" s="148" t="s">
        <v>257</v>
      </c>
      <c r="G59" s="148"/>
      <c r="H59" s="210">
        <f>H60+H67+H73</f>
        <v>660385</v>
      </c>
      <c r="I59" s="209">
        <f t="shared" si="4"/>
        <v>660.385</v>
      </c>
      <c r="J59" s="209">
        <f t="shared" si="7"/>
        <v>0</v>
      </c>
      <c r="K59" s="338">
        <f>K60+K67</f>
        <v>0</v>
      </c>
      <c r="L59" s="338">
        <f>L60+L67</f>
        <v>0</v>
      </c>
      <c r="M59" s="337">
        <f t="shared" si="2"/>
        <v>0</v>
      </c>
    </row>
    <row r="60" spans="1:13" ht="15" hidden="1">
      <c r="A60" s="208" t="s">
        <v>68</v>
      </c>
      <c r="B60" s="148" t="s">
        <v>201</v>
      </c>
      <c r="C60" s="148" t="s">
        <v>163</v>
      </c>
      <c r="D60" s="148" t="s">
        <v>175</v>
      </c>
      <c r="E60" s="148" t="s">
        <v>414</v>
      </c>
      <c r="F60" s="148" t="s">
        <v>257</v>
      </c>
      <c r="G60" s="148" t="s">
        <v>165</v>
      </c>
      <c r="H60" s="210">
        <f>H61</f>
        <v>321100</v>
      </c>
      <c r="I60" s="209">
        <f t="shared" si="4"/>
        <v>321.1</v>
      </c>
      <c r="J60" s="209">
        <f t="shared" si="7"/>
        <v>0</v>
      </c>
      <c r="K60" s="338">
        <f>K61</f>
        <v>0</v>
      </c>
      <c r="L60" s="338">
        <f>L61</f>
        <v>0</v>
      </c>
      <c r="M60" s="337">
        <f t="shared" si="2"/>
        <v>0</v>
      </c>
    </row>
    <row r="61" spans="1:13" ht="15" hidden="1">
      <c r="A61" s="208" t="s">
        <v>176</v>
      </c>
      <c r="B61" s="148" t="s">
        <v>201</v>
      </c>
      <c r="C61" s="148" t="s">
        <v>163</v>
      </c>
      <c r="D61" s="148" t="s">
        <v>175</v>
      </c>
      <c r="E61" s="148" t="s">
        <v>414</v>
      </c>
      <c r="F61" s="148" t="s">
        <v>257</v>
      </c>
      <c r="G61" s="148" t="s">
        <v>177</v>
      </c>
      <c r="H61" s="210">
        <f>H62+H63+H64+H65+H66</f>
        <v>321100</v>
      </c>
      <c r="I61" s="209">
        <f t="shared" si="4"/>
        <v>321.1</v>
      </c>
      <c r="J61" s="209">
        <f t="shared" si="7"/>
        <v>0</v>
      </c>
      <c r="K61" s="338">
        <f>K62+K63+K64+K65</f>
        <v>0</v>
      </c>
      <c r="L61" s="338">
        <f>L62+L63+L64+L65</f>
        <v>0</v>
      </c>
      <c r="M61" s="337">
        <f t="shared" si="2"/>
        <v>0</v>
      </c>
    </row>
    <row r="62" spans="1:13" ht="15" hidden="1">
      <c r="A62" s="208" t="s">
        <v>178</v>
      </c>
      <c r="B62" s="148" t="s">
        <v>201</v>
      </c>
      <c r="C62" s="148" t="s">
        <v>163</v>
      </c>
      <c r="D62" s="148" t="s">
        <v>175</v>
      </c>
      <c r="E62" s="148" t="s">
        <v>414</v>
      </c>
      <c r="F62" s="148" t="s">
        <v>257</v>
      </c>
      <c r="G62" s="148" t="s">
        <v>179</v>
      </c>
      <c r="H62" s="210">
        <v>75000</v>
      </c>
      <c r="I62" s="209">
        <f t="shared" si="4"/>
        <v>75</v>
      </c>
      <c r="J62" s="209">
        <f t="shared" si="7"/>
        <v>0</v>
      </c>
      <c r="K62" s="338">
        <v>0</v>
      </c>
      <c r="L62" s="338">
        <v>0</v>
      </c>
      <c r="M62" s="337">
        <f t="shared" si="2"/>
        <v>0</v>
      </c>
    </row>
    <row r="63" spans="1:13" ht="15" hidden="1">
      <c r="A63" s="208" t="s">
        <v>180</v>
      </c>
      <c r="B63" s="148" t="s">
        <v>201</v>
      </c>
      <c r="C63" s="148" t="s">
        <v>163</v>
      </c>
      <c r="D63" s="148" t="s">
        <v>175</v>
      </c>
      <c r="E63" s="148" t="s">
        <v>414</v>
      </c>
      <c r="F63" s="148" t="s">
        <v>257</v>
      </c>
      <c r="G63" s="148" t="s">
        <v>181</v>
      </c>
      <c r="H63" s="210">
        <v>20200</v>
      </c>
      <c r="I63" s="209">
        <f t="shared" si="4"/>
        <v>20.2</v>
      </c>
      <c r="J63" s="209">
        <f t="shared" si="7"/>
        <v>0</v>
      </c>
      <c r="K63" s="338">
        <v>0</v>
      </c>
      <c r="L63" s="338">
        <v>0</v>
      </c>
      <c r="M63" s="337">
        <f t="shared" si="2"/>
        <v>0</v>
      </c>
    </row>
    <row r="64" spans="1:13" ht="15" hidden="1">
      <c r="A64" s="208" t="s">
        <v>182</v>
      </c>
      <c r="B64" s="148" t="s">
        <v>201</v>
      </c>
      <c r="C64" s="148" t="s">
        <v>163</v>
      </c>
      <c r="D64" s="148" t="s">
        <v>175</v>
      </c>
      <c r="E64" s="148" t="s">
        <v>414</v>
      </c>
      <c r="F64" s="148" t="s">
        <v>257</v>
      </c>
      <c r="G64" s="148" t="s">
        <v>183</v>
      </c>
      <c r="H64" s="210">
        <v>8400</v>
      </c>
      <c r="I64" s="209">
        <f t="shared" si="4"/>
        <v>8.4</v>
      </c>
      <c r="J64" s="209">
        <f t="shared" si="7"/>
        <v>0</v>
      </c>
      <c r="K64" s="338"/>
      <c r="L64" s="338">
        <v>0</v>
      </c>
      <c r="M64" s="337">
        <f t="shared" si="2"/>
        <v>0</v>
      </c>
    </row>
    <row r="65" spans="1:13" ht="15" hidden="1">
      <c r="A65" s="208" t="s">
        <v>184</v>
      </c>
      <c r="B65" s="148" t="s">
        <v>201</v>
      </c>
      <c r="C65" s="148" t="s">
        <v>163</v>
      </c>
      <c r="D65" s="148" t="s">
        <v>175</v>
      </c>
      <c r="E65" s="148" t="s">
        <v>414</v>
      </c>
      <c r="F65" s="148" t="s">
        <v>257</v>
      </c>
      <c r="G65" s="148" t="s">
        <v>185</v>
      </c>
      <c r="H65" s="210">
        <v>213500</v>
      </c>
      <c r="I65" s="209">
        <f t="shared" si="4"/>
        <v>213.5</v>
      </c>
      <c r="J65" s="209">
        <f t="shared" si="7"/>
        <v>0</v>
      </c>
      <c r="K65" s="338"/>
      <c r="L65" s="338"/>
      <c r="M65" s="337">
        <f t="shared" si="2"/>
        <v>0</v>
      </c>
    </row>
    <row r="66" spans="1:13" ht="15" hidden="1">
      <c r="A66" s="208" t="s">
        <v>343</v>
      </c>
      <c r="B66" s="148" t="s">
        <v>201</v>
      </c>
      <c r="C66" s="148" t="s">
        <v>163</v>
      </c>
      <c r="D66" s="148" t="s">
        <v>175</v>
      </c>
      <c r="E66" s="148" t="s">
        <v>414</v>
      </c>
      <c r="F66" s="148" t="s">
        <v>257</v>
      </c>
      <c r="G66" s="148" t="s">
        <v>315</v>
      </c>
      <c r="H66" s="210">
        <v>4000</v>
      </c>
      <c r="I66" s="209">
        <f t="shared" si="4"/>
        <v>4</v>
      </c>
      <c r="J66" s="209"/>
      <c r="K66" s="338"/>
      <c r="L66" s="338"/>
      <c r="M66" s="337"/>
    </row>
    <row r="67" spans="1:13" ht="15" hidden="1">
      <c r="A67" s="208" t="s">
        <v>70</v>
      </c>
      <c r="B67" s="148" t="s">
        <v>201</v>
      </c>
      <c r="C67" s="148" t="s">
        <v>163</v>
      </c>
      <c r="D67" s="148" t="s">
        <v>175</v>
      </c>
      <c r="E67" s="148" t="s">
        <v>414</v>
      </c>
      <c r="F67" s="148" t="s">
        <v>257</v>
      </c>
      <c r="G67" s="148" t="s">
        <v>188</v>
      </c>
      <c r="H67" s="210">
        <f>H69+H68</f>
        <v>95000</v>
      </c>
      <c r="I67" s="209">
        <f t="shared" si="4"/>
        <v>95</v>
      </c>
      <c r="J67" s="209">
        <f aca="true" t="shared" si="8" ref="J67:J78">K67/1000</f>
        <v>0</v>
      </c>
      <c r="K67" s="338">
        <f>K69+K68</f>
        <v>0</v>
      </c>
      <c r="L67" s="338">
        <f>L69+L68</f>
        <v>0</v>
      </c>
      <c r="M67" s="337">
        <f>L67/1000</f>
        <v>0</v>
      </c>
    </row>
    <row r="68" spans="1:13" ht="15" hidden="1">
      <c r="A68" s="208" t="s">
        <v>189</v>
      </c>
      <c r="B68" s="148" t="s">
        <v>201</v>
      </c>
      <c r="C68" s="148" t="s">
        <v>163</v>
      </c>
      <c r="D68" s="148" t="s">
        <v>175</v>
      </c>
      <c r="E68" s="148" t="s">
        <v>414</v>
      </c>
      <c r="F68" s="148" t="s">
        <v>257</v>
      </c>
      <c r="G68" s="148" t="s">
        <v>190</v>
      </c>
      <c r="H68" s="210">
        <v>0</v>
      </c>
      <c r="I68" s="209">
        <f t="shared" si="4"/>
        <v>0</v>
      </c>
      <c r="J68" s="209">
        <f t="shared" si="8"/>
        <v>0</v>
      </c>
      <c r="K68" s="338">
        <v>0</v>
      </c>
      <c r="L68" s="338">
        <v>0</v>
      </c>
      <c r="M68" s="337">
        <f>L68/1000</f>
        <v>0</v>
      </c>
    </row>
    <row r="69" spans="1:13" ht="15" hidden="1">
      <c r="A69" s="212" t="s">
        <v>191</v>
      </c>
      <c r="B69" s="148" t="s">
        <v>201</v>
      </c>
      <c r="C69" s="148" t="s">
        <v>163</v>
      </c>
      <c r="D69" s="148" t="s">
        <v>175</v>
      </c>
      <c r="E69" s="148" t="s">
        <v>414</v>
      </c>
      <c r="F69" s="148" t="s">
        <v>257</v>
      </c>
      <c r="G69" s="148" t="s">
        <v>192</v>
      </c>
      <c r="H69" s="210">
        <f>H70+H71+H72</f>
        <v>95000</v>
      </c>
      <c r="I69" s="209">
        <f t="shared" si="4"/>
        <v>95</v>
      </c>
      <c r="J69" s="209">
        <f t="shared" si="8"/>
        <v>0</v>
      </c>
      <c r="K69" s="338"/>
      <c r="L69" s="338"/>
      <c r="M69" s="337">
        <f>L69/1000</f>
        <v>0</v>
      </c>
    </row>
    <row r="70" spans="1:13" ht="15" hidden="1">
      <c r="A70" s="158" t="s">
        <v>323</v>
      </c>
      <c r="B70" s="148" t="s">
        <v>201</v>
      </c>
      <c r="C70" s="148" t="s">
        <v>163</v>
      </c>
      <c r="D70" s="148" t="s">
        <v>175</v>
      </c>
      <c r="E70" s="148" t="s">
        <v>414</v>
      </c>
      <c r="F70" s="148" t="s">
        <v>257</v>
      </c>
      <c r="G70" s="148" t="s">
        <v>325</v>
      </c>
      <c r="H70" s="210">
        <v>95000</v>
      </c>
      <c r="I70" s="209">
        <f t="shared" si="4"/>
        <v>95</v>
      </c>
      <c r="J70" s="209">
        <f t="shared" si="8"/>
        <v>0</v>
      </c>
      <c r="K70" s="338"/>
      <c r="L70" s="338"/>
      <c r="M70" s="337"/>
    </row>
    <row r="71" spans="1:13" ht="15" hidden="1">
      <c r="A71" s="158" t="s">
        <v>329</v>
      </c>
      <c r="B71" s="148" t="s">
        <v>201</v>
      </c>
      <c r="C71" s="148" t="s">
        <v>163</v>
      </c>
      <c r="D71" s="148" t="s">
        <v>175</v>
      </c>
      <c r="E71" s="148" t="s">
        <v>414</v>
      </c>
      <c r="F71" s="148" t="s">
        <v>257</v>
      </c>
      <c r="G71" s="148" t="s">
        <v>330</v>
      </c>
      <c r="H71" s="210">
        <v>0</v>
      </c>
      <c r="I71" s="209">
        <f t="shared" si="4"/>
        <v>0</v>
      </c>
      <c r="J71" s="209">
        <f t="shared" si="8"/>
        <v>0</v>
      </c>
      <c r="K71" s="338"/>
      <c r="L71" s="338"/>
      <c r="M71" s="337"/>
    </row>
    <row r="72" spans="1:13" ht="15" hidden="1">
      <c r="A72" s="158" t="s">
        <v>324</v>
      </c>
      <c r="B72" s="148" t="s">
        <v>201</v>
      </c>
      <c r="C72" s="148" t="s">
        <v>163</v>
      </c>
      <c r="D72" s="148" t="s">
        <v>175</v>
      </c>
      <c r="E72" s="148" t="s">
        <v>414</v>
      </c>
      <c r="F72" s="148" t="s">
        <v>257</v>
      </c>
      <c r="G72" s="148" t="s">
        <v>316</v>
      </c>
      <c r="H72" s="210">
        <v>0</v>
      </c>
      <c r="I72" s="209">
        <f t="shared" si="4"/>
        <v>0</v>
      </c>
      <c r="J72" s="209">
        <f t="shared" si="8"/>
        <v>0</v>
      </c>
      <c r="K72" s="338"/>
      <c r="L72" s="338"/>
      <c r="M72" s="337"/>
    </row>
    <row r="73" spans="1:13" ht="15" hidden="1">
      <c r="A73" s="345" t="s">
        <v>400</v>
      </c>
      <c r="B73" s="148" t="s">
        <v>201</v>
      </c>
      <c r="C73" s="148" t="s">
        <v>163</v>
      </c>
      <c r="D73" s="148" t="s">
        <v>175</v>
      </c>
      <c r="E73" s="148" t="s">
        <v>414</v>
      </c>
      <c r="F73" s="148" t="s">
        <v>397</v>
      </c>
      <c r="G73" s="148" t="s">
        <v>181</v>
      </c>
      <c r="H73" s="210">
        <v>244285</v>
      </c>
      <c r="I73" s="209">
        <f t="shared" si="4"/>
        <v>244.285</v>
      </c>
      <c r="J73" s="209">
        <f t="shared" si="8"/>
        <v>0</v>
      </c>
      <c r="K73" s="338"/>
      <c r="L73" s="338"/>
      <c r="M73" s="337"/>
    </row>
    <row r="74" spans="1:13" ht="15">
      <c r="A74" s="208" t="s">
        <v>158</v>
      </c>
      <c r="B74" s="148" t="s">
        <v>201</v>
      </c>
      <c r="C74" s="148" t="s">
        <v>163</v>
      </c>
      <c r="D74" s="148" t="s">
        <v>175</v>
      </c>
      <c r="E74" s="148" t="s">
        <v>414</v>
      </c>
      <c r="F74" s="148" t="s">
        <v>159</v>
      </c>
      <c r="G74" s="148"/>
      <c r="H74" s="210">
        <f>H75+H80</f>
        <v>2000</v>
      </c>
      <c r="I74" s="209">
        <f t="shared" si="4"/>
        <v>2</v>
      </c>
      <c r="J74" s="209">
        <f t="shared" si="8"/>
        <v>0</v>
      </c>
      <c r="K74" s="338">
        <f aca="true" t="shared" si="9" ref="K74:L77">K75</f>
        <v>0</v>
      </c>
      <c r="L74" s="338">
        <f t="shared" si="9"/>
        <v>0</v>
      </c>
      <c r="M74" s="337">
        <f>L74/1000</f>
        <v>0</v>
      </c>
    </row>
    <row r="75" spans="1:13" ht="15" hidden="1">
      <c r="A75" s="208" t="s">
        <v>258</v>
      </c>
      <c r="B75" s="148" t="s">
        <v>201</v>
      </c>
      <c r="C75" s="148" t="s">
        <v>163</v>
      </c>
      <c r="D75" s="148" t="s">
        <v>175</v>
      </c>
      <c r="E75" s="148" t="s">
        <v>414</v>
      </c>
      <c r="F75" s="148" t="s">
        <v>259</v>
      </c>
      <c r="G75" s="148"/>
      <c r="H75" s="210">
        <f>H76</f>
        <v>0</v>
      </c>
      <c r="I75" s="209">
        <f aca="true" t="shared" si="10" ref="I75:I81">H75/1000</f>
        <v>0</v>
      </c>
      <c r="J75" s="209">
        <f t="shared" si="8"/>
        <v>0</v>
      </c>
      <c r="K75" s="338">
        <f t="shared" si="9"/>
        <v>0</v>
      </c>
      <c r="L75" s="338">
        <f t="shared" si="9"/>
        <v>0</v>
      </c>
      <c r="M75" s="337">
        <f>L75/1000</f>
        <v>0</v>
      </c>
    </row>
    <row r="76" spans="1:13" ht="15" hidden="1">
      <c r="A76" s="208" t="s">
        <v>296</v>
      </c>
      <c r="B76" s="148" t="s">
        <v>201</v>
      </c>
      <c r="C76" s="148" t="s">
        <v>163</v>
      </c>
      <c r="D76" s="148" t="s">
        <v>175</v>
      </c>
      <c r="E76" s="148" t="s">
        <v>414</v>
      </c>
      <c r="F76" s="148" t="s">
        <v>260</v>
      </c>
      <c r="G76" s="148"/>
      <c r="H76" s="210">
        <f>H77</f>
        <v>0</v>
      </c>
      <c r="I76" s="209">
        <f t="shared" si="10"/>
        <v>0</v>
      </c>
      <c r="J76" s="209">
        <f t="shared" si="8"/>
        <v>0</v>
      </c>
      <c r="K76" s="338">
        <f t="shared" si="9"/>
        <v>0</v>
      </c>
      <c r="L76" s="338">
        <f t="shared" si="9"/>
        <v>0</v>
      </c>
      <c r="M76" s="337">
        <f>L76/1000</f>
        <v>0</v>
      </c>
    </row>
    <row r="77" spans="1:13" ht="15" hidden="1">
      <c r="A77" s="208" t="s">
        <v>68</v>
      </c>
      <c r="B77" s="148" t="s">
        <v>201</v>
      </c>
      <c r="C77" s="148" t="s">
        <v>163</v>
      </c>
      <c r="D77" s="148" t="s">
        <v>175</v>
      </c>
      <c r="E77" s="148" t="s">
        <v>414</v>
      </c>
      <c r="F77" s="148" t="s">
        <v>260</v>
      </c>
      <c r="G77" s="148" t="s">
        <v>165</v>
      </c>
      <c r="H77" s="210">
        <f>H78+H79</f>
        <v>0</v>
      </c>
      <c r="I77" s="209">
        <f t="shared" si="10"/>
        <v>0</v>
      </c>
      <c r="J77" s="209">
        <f t="shared" si="8"/>
        <v>0</v>
      </c>
      <c r="K77" s="338">
        <f t="shared" si="9"/>
        <v>0</v>
      </c>
      <c r="L77" s="338">
        <f t="shared" si="9"/>
        <v>0</v>
      </c>
      <c r="M77" s="337">
        <f>L77/1000</f>
        <v>0</v>
      </c>
    </row>
    <row r="78" spans="1:13" ht="15" hidden="1">
      <c r="A78" s="208" t="s">
        <v>186</v>
      </c>
      <c r="B78" s="148" t="s">
        <v>201</v>
      </c>
      <c r="C78" s="148" t="s">
        <v>163</v>
      </c>
      <c r="D78" s="148" t="s">
        <v>175</v>
      </c>
      <c r="E78" s="148" t="s">
        <v>414</v>
      </c>
      <c r="F78" s="148" t="s">
        <v>260</v>
      </c>
      <c r="G78" s="148" t="s">
        <v>187</v>
      </c>
      <c r="H78" s="210">
        <v>0</v>
      </c>
      <c r="I78" s="209">
        <f t="shared" si="10"/>
        <v>0</v>
      </c>
      <c r="J78" s="209">
        <f t="shared" si="8"/>
        <v>0</v>
      </c>
      <c r="K78" s="338">
        <v>0</v>
      </c>
      <c r="L78" s="338">
        <v>0</v>
      </c>
      <c r="M78" s="337">
        <f>L78/1000</f>
        <v>0</v>
      </c>
    </row>
    <row r="79" spans="1:13" ht="15" hidden="1">
      <c r="A79" s="208" t="s">
        <v>342</v>
      </c>
      <c r="B79" s="148" t="s">
        <v>201</v>
      </c>
      <c r="C79" s="148" t="s">
        <v>163</v>
      </c>
      <c r="D79" s="148" t="s">
        <v>175</v>
      </c>
      <c r="E79" s="148" t="s">
        <v>414</v>
      </c>
      <c r="F79" s="148" t="s">
        <v>260</v>
      </c>
      <c r="G79" s="148" t="s">
        <v>310</v>
      </c>
      <c r="H79" s="210">
        <v>0</v>
      </c>
      <c r="I79" s="209">
        <f t="shared" si="10"/>
        <v>0</v>
      </c>
      <c r="J79" s="209"/>
      <c r="K79" s="338"/>
      <c r="L79" s="338"/>
      <c r="M79" s="337"/>
    </row>
    <row r="80" spans="1:13" ht="15" hidden="1">
      <c r="A80" s="140" t="s">
        <v>263</v>
      </c>
      <c r="B80" s="141">
        <v>950</v>
      </c>
      <c r="C80" s="142">
        <v>1</v>
      </c>
      <c r="D80" s="142">
        <v>4</v>
      </c>
      <c r="E80" s="148" t="s">
        <v>414</v>
      </c>
      <c r="F80" s="143">
        <v>853</v>
      </c>
      <c r="G80" s="148"/>
      <c r="H80" s="210">
        <f>H81</f>
        <v>2000</v>
      </c>
      <c r="I80" s="209">
        <f t="shared" si="10"/>
        <v>2</v>
      </c>
      <c r="J80" s="209">
        <f>K80/1000</f>
        <v>0</v>
      </c>
      <c r="K80" s="337">
        <v>0</v>
      </c>
      <c r="L80" s="337">
        <v>0</v>
      </c>
      <c r="M80" s="337">
        <f>L80/1000</f>
        <v>0</v>
      </c>
    </row>
    <row r="81" spans="1:13" ht="15" hidden="1">
      <c r="A81" s="140" t="s">
        <v>68</v>
      </c>
      <c r="B81" s="141">
        <v>950</v>
      </c>
      <c r="C81" s="142">
        <v>1</v>
      </c>
      <c r="D81" s="142">
        <v>4</v>
      </c>
      <c r="E81" s="148" t="s">
        <v>414</v>
      </c>
      <c r="F81" s="143">
        <v>853</v>
      </c>
      <c r="G81" s="148" t="s">
        <v>165</v>
      </c>
      <c r="H81" s="210">
        <f>H82</f>
        <v>2000</v>
      </c>
      <c r="I81" s="209">
        <f t="shared" si="10"/>
        <v>2</v>
      </c>
      <c r="J81" s="209">
        <f>K81/1000</f>
        <v>0</v>
      </c>
      <c r="K81" s="337">
        <v>0</v>
      </c>
      <c r="L81" s="337">
        <v>0</v>
      </c>
      <c r="M81" s="337">
        <f>L81/1000</f>
        <v>0</v>
      </c>
    </row>
    <row r="82" spans="1:13" ht="15" hidden="1">
      <c r="A82" s="208" t="s">
        <v>186</v>
      </c>
      <c r="B82" s="141">
        <v>950</v>
      </c>
      <c r="C82" s="142">
        <v>1</v>
      </c>
      <c r="D82" s="142">
        <v>4</v>
      </c>
      <c r="E82" s="148" t="s">
        <v>414</v>
      </c>
      <c r="F82" s="143">
        <v>853</v>
      </c>
      <c r="G82" s="148">
        <v>290</v>
      </c>
      <c r="H82" s="210">
        <f>H83+H84</f>
        <v>2000</v>
      </c>
      <c r="I82" s="209"/>
      <c r="J82" s="209"/>
      <c r="K82" s="337"/>
      <c r="L82" s="337"/>
      <c r="M82" s="337"/>
    </row>
    <row r="83" spans="1:13" ht="27" hidden="1">
      <c r="A83" s="140" t="s">
        <v>339</v>
      </c>
      <c r="B83" s="141">
        <v>950</v>
      </c>
      <c r="C83" s="142">
        <v>1</v>
      </c>
      <c r="D83" s="142">
        <v>4</v>
      </c>
      <c r="E83" s="148" t="s">
        <v>414</v>
      </c>
      <c r="F83" s="143">
        <v>853</v>
      </c>
      <c r="G83" s="148" t="s">
        <v>312</v>
      </c>
      <c r="H83" s="210">
        <v>1000</v>
      </c>
      <c r="I83" s="209">
        <f aca="true" t="shared" si="11" ref="I83:I164">H83/1000</f>
        <v>1</v>
      </c>
      <c r="J83" s="209"/>
      <c r="K83" s="337"/>
      <c r="L83" s="337"/>
      <c r="M83" s="337"/>
    </row>
    <row r="84" spans="1:13" ht="30.75" customHeight="1" hidden="1">
      <c r="A84" s="158" t="s">
        <v>340</v>
      </c>
      <c r="B84" s="141">
        <v>950</v>
      </c>
      <c r="C84" s="142">
        <v>1</v>
      </c>
      <c r="D84" s="142">
        <v>4</v>
      </c>
      <c r="E84" s="148" t="s">
        <v>414</v>
      </c>
      <c r="F84" s="143">
        <v>853</v>
      </c>
      <c r="G84" s="148" t="s">
        <v>311</v>
      </c>
      <c r="H84" s="210">
        <v>1000</v>
      </c>
      <c r="I84" s="209">
        <f t="shared" si="11"/>
        <v>1</v>
      </c>
      <c r="J84" s="209"/>
      <c r="K84" s="337"/>
      <c r="L84" s="337"/>
      <c r="M84" s="337"/>
    </row>
    <row r="85" spans="1:13" ht="64.5" customHeight="1">
      <c r="A85" s="140" t="s">
        <v>463</v>
      </c>
      <c r="B85" s="141">
        <v>950</v>
      </c>
      <c r="C85" s="142">
        <v>1</v>
      </c>
      <c r="D85" s="142">
        <v>4</v>
      </c>
      <c r="E85" s="213">
        <v>8600000000</v>
      </c>
      <c r="F85" s="143"/>
      <c r="G85" s="148"/>
      <c r="H85" s="210">
        <f aca="true" t="shared" si="12" ref="H85:H92">H86</f>
        <v>1000</v>
      </c>
      <c r="I85" s="209">
        <f t="shared" si="11"/>
        <v>1</v>
      </c>
      <c r="J85" s="209">
        <f aca="true" t="shared" si="13" ref="J85:J156">K85/1000</f>
        <v>1</v>
      </c>
      <c r="K85" s="338">
        <f aca="true" t="shared" si="14" ref="K85:L92">K86</f>
        <v>1000</v>
      </c>
      <c r="L85" s="338">
        <f t="shared" si="14"/>
        <v>0</v>
      </c>
      <c r="M85" s="337">
        <f aca="true" t="shared" si="15" ref="M85:M156">L85/1000</f>
        <v>0</v>
      </c>
    </row>
    <row r="86" spans="1:13" ht="26.25" customHeight="1">
      <c r="A86" s="140" t="s">
        <v>565</v>
      </c>
      <c r="B86" s="141">
        <v>950</v>
      </c>
      <c r="C86" s="142">
        <v>1</v>
      </c>
      <c r="D86" s="142">
        <v>4</v>
      </c>
      <c r="E86" s="213">
        <v>8600100000</v>
      </c>
      <c r="F86" s="143"/>
      <c r="G86" s="148"/>
      <c r="H86" s="210">
        <f t="shared" si="12"/>
        <v>1000</v>
      </c>
      <c r="I86" s="209">
        <f t="shared" si="11"/>
        <v>1</v>
      </c>
      <c r="J86" s="209">
        <f t="shared" si="13"/>
        <v>1</v>
      </c>
      <c r="K86" s="338">
        <f t="shared" si="14"/>
        <v>1000</v>
      </c>
      <c r="L86" s="338">
        <f t="shared" si="14"/>
        <v>0</v>
      </c>
      <c r="M86" s="337">
        <f t="shared" si="15"/>
        <v>0</v>
      </c>
    </row>
    <row r="87" spans="1:13" ht="25.5" customHeight="1">
      <c r="A87" s="158" t="s">
        <v>464</v>
      </c>
      <c r="B87" s="141">
        <v>950</v>
      </c>
      <c r="C87" s="142">
        <v>1</v>
      </c>
      <c r="D87" s="142">
        <v>4</v>
      </c>
      <c r="E87" s="213">
        <v>8600107010</v>
      </c>
      <c r="F87" s="143"/>
      <c r="G87" s="148"/>
      <c r="H87" s="210">
        <f t="shared" si="12"/>
        <v>1000</v>
      </c>
      <c r="I87" s="209">
        <f t="shared" si="11"/>
        <v>1</v>
      </c>
      <c r="J87" s="209">
        <f t="shared" si="13"/>
        <v>1</v>
      </c>
      <c r="K87" s="338">
        <f t="shared" si="14"/>
        <v>1000</v>
      </c>
      <c r="L87" s="338">
        <f t="shared" si="14"/>
        <v>0</v>
      </c>
      <c r="M87" s="337">
        <f t="shared" si="15"/>
        <v>0</v>
      </c>
    </row>
    <row r="88" spans="1:13" ht="30.75" customHeight="1">
      <c r="A88" s="140" t="s">
        <v>569</v>
      </c>
      <c r="B88" s="141">
        <v>950</v>
      </c>
      <c r="C88" s="142">
        <v>1</v>
      </c>
      <c r="D88" s="142">
        <v>4</v>
      </c>
      <c r="E88" s="213">
        <v>8600107010</v>
      </c>
      <c r="F88" s="214" t="s">
        <v>165</v>
      </c>
      <c r="G88" s="148"/>
      <c r="H88" s="210">
        <f t="shared" si="12"/>
        <v>1000</v>
      </c>
      <c r="I88" s="209">
        <f t="shared" si="11"/>
        <v>1</v>
      </c>
      <c r="J88" s="209">
        <f t="shared" si="13"/>
        <v>1</v>
      </c>
      <c r="K88" s="338">
        <f t="shared" si="14"/>
        <v>1000</v>
      </c>
      <c r="L88" s="338">
        <f t="shared" si="14"/>
        <v>0</v>
      </c>
      <c r="M88" s="337">
        <f t="shared" si="15"/>
        <v>0</v>
      </c>
    </row>
    <row r="89" spans="1:13" ht="30.75" customHeight="1" hidden="1">
      <c r="A89" s="208" t="s">
        <v>254</v>
      </c>
      <c r="B89" s="141">
        <v>950</v>
      </c>
      <c r="C89" s="142">
        <v>1</v>
      </c>
      <c r="D89" s="142">
        <v>4</v>
      </c>
      <c r="E89" s="213">
        <v>8600107010</v>
      </c>
      <c r="F89" s="148" t="s">
        <v>255</v>
      </c>
      <c r="G89" s="148"/>
      <c r="H89" s="210">
        <f t="shared" si="12"/>
        <v>1000</v>
      </c>
      <c r="I89" s="209">
        <f t="shared" si="11"/>
        <v>1</v>
      </c>
      <c r="J89" s="209">
        <f t="shared" si="13"/>
        <v>1</v>
      </c>
      <c r="K89" s="338">
        <f t="shared" si="14"/>
        <v>1000</v>
      </c>
      <c r="L89" s="338">
        <f t="shared" si="14"/>
        <v>0</v>
      </c>
      <c r="M89" s="337">
        <f t="shared" si="15"/>
        <v>0</v>
      </c>
    </row>
    <row r="90" spans="1:13" ht="27" customHeight="1" hidden="1">
      <c r="A90" s="208" t="s">
        <v>256</v>
      </c>
      <c r="B90" s="141">
        <v>950</v>
      </c>
      <c r="C90" s="142">
        <v>1</v>
      </c>
      <c r="D90" s="142">
        <v>4</v>
      </c>
      <c r="E90" s="213">
        <v>8600107010</v>
      </c>
      <c r="F90" s="148" t="s">
        <v>257</v>
      </c>
      <c r="G90" s="148"/>
      <c r="H90" s="210">
        <f t="shared" si="12"/>
        <v>1000</v>
      </c>
      <c r="I90" s="209">
        <f t="shared" si="11"/>
        <v>1</v>
      </c>
      <c r="J90" s="209">
        <f t="shared" si="13"/>
        <v>1</v>
      </c>
      <c r="K90" s="338">
        <f t="shared" si="14"/>
        <v>1000</v>
      </c>
      <c r="L90" s="338">
        <f t="shared" si="14"/>
        <v>0</v>
      </c>
      <c r="M90" s="337">
        <f t="shared" si="15"/>
        <v>0</v>
      </c>
    </row>
    <row r="91" spans="1:13" ht="15" customHeight="1" hidden="1">
      <c r="A91" s="208" t="s">
        <v>68</v>
      </c>
      <c r="B91" s="141">
        <v>950</v>
      </c>
      <c r="C91" s="142">
        <v>1</v>
      </c>
      <c r="D91" s="142">
        <v>4</v>
      </c>
      <c r="E91" s="213">
        <v>8600107010</v>
      </c>
      <c r="F91" s="148" t="s">
        <v>257</v>
      </c>
      <c r="G91" s="148" t="s">
        <v>165</v>
      </c>
      <c r="H91" s="210">
        <f t="shared" si="12"/>
        <v>1000</v>
      </c>
      <c r="I91" s="209">
        <f t="shared" si="11"/>
        <v>1</v>
      </c>
      <c r="J91" s="209">
        <f t="shared" si="13"/>
        <v>1</v>
      </c>
      <c r="K91" s="338">
        <f t="shared" si="14"/>
        <v>1000</v>
      </c>
      <c r="L91" s="338">
        <f t="shared" si="14"/>
        <v>0</v>
      </c>
      <c r="M91" s="337">
        <f t="shared" si="15"/>
        <v>0</v>
      </c>
    </row>
    <row r="92" spans="1:13" ht="16.5" customHeight="1" hidden="1">
      <c r="A92" s="208" t="s">
        <v>176</v>
      </c>
      <c r="B92" s="141">
        <v>950</v>
      </c>
      <c r="C92" s="142">
        <v>1</v>
      </c>
      <c r="D92" s="142">
        <v>4</v>
      </c>
      <c r="E92" s="213">
        <v>8600107010</v>
      </c>
      <c r="F92" s="148" t="s">
        <v>257</v>
      </c>
      <c r="G92" s="148" t="s">
        <v>177</v>
      </c>
      <c r="H92" s="210">
        <f t="shared" si="12"/>
        <v>1000</v>
      </c>
      <c r="I92" s="209">
        <f t="shared" si="11"/>
        <v>1</v>
      </c>
      <c r="J92" s="209">
        <f t="shared" si="13"/>
        <v>1</v>
      </c>
      <c r="K92" s="338">
        <f t="shared" si="14"/>
        <v>1000</v>
      </c>
      <c r="L92" s="338">
        <f t="shared" si="14"/>
        <v>0</v>
      </c>
      <c r="M92" s="337">
        <f t="shared" si="15"/>
        <v>0</v>
      </c>
    </row>
    <row r="93" spans="1:13" ht="14.25" customHeight="1" hidden="1">
      <c r="A93" s="208" t="s">
        <v>182</v>
      </c>
      <c r="B93" s="141">
        <v>950</v>
      </c>
      <c r="C93" s="142">
        <v>1</v>
      </c>
      <c r="D93" s="142">
        <v>4</v>
      </c>
      <c r="E93" s="213">
        <v>8600107010</v>
      </c>
      <c r="F93" s="148" t="s">
        <v>257</v>
      </c>
      <c r="G93" s="148" t="s">
        <v>183</v>
      </c>
      <c r="H93" s="210">
        <v>1000</v>
      </c>
      <c r="I93" s="209">
        <f t="shared" si="11"/>
        <v>1</v>
      </c>
      <c r="J93" s="209">
        <f t="shared" si="13"/>
        <v>1</v>
      </c>
      <c r="K93" s="338">
        <v>1000</v>
      </c>
      <c r="L93" s="338">
        <v>0</v>
      </c>
      <c r="M93" s="337">
        <f t="shared" si="15"/>
        <v>0</v>
      </c>
    </row>
    <row r="94" spans="1:13" ht="15">
      <c r="A94" s="207" t="s">
        <v>197</v>
      </c>
      <c r="B94" s="203" t="s">
        <v>201</v>
      </c>
      <c r="C94" s="203" t="s">
        <v>163</v>
      </c>
      <c r="D94" s="203" t="s">
        <v>194</v>
      </c>
      <c r="E94" s="203"/>
      <c r="F94" s="203"/>
      <c r="G94" s="203"/>
      <c r="H94" s="201">
        <f aca="true" t="shared" si="16" ref="H94:H101">H95</f>
        <v>3000</v>
      </c>
      <c r="I94" s="206">
        <f t="shared" si="11"/>
        <v>3</v>
      </c>
      <c r="J94" s="206">
        <f t="shared" si="13"/>
        <v>3</v>
      </c>
      <c r="K94" s="336">
        <f aca="true" t="shared" si="17" ref="K94:L101">K95</f>
        <v>3000</v>
      </c>
      <c r="L94" s="336">
        <f t="shared" si="17"/>
        <v>3000</v>
      </c>
      <c r="M94" s="336">
        <f t="shared" si="15"/>
        <v>3</v>
      </c>
    </row>
    <row r="95" spans="1:13" ht="26.25" customHeight="1">
      <c r="A95" s="208" t="s">
        <v>417</v>
      </c>
      <c r="B95" s="148" t="s">
        <v>201</v>
      </c>
      <c r="C95" s="148" t="s">
        <v>163</v>
      </c>
      <c r="D95" s="148" t="s">
        <v>194</v>
      </c>
      <c r="E95" s="148" t="s">
        <v>13</v>
      </c>
      <c r="F95" s="148"/>
      <c r="G95" s="148"/>
      <c r="H95" s="171">
        <f t="shared" si="16"/>
        <v>3000</v>
      </c>
      <c r="I95" s="209">
        <f t="shared" si="11"/>
        <v>3</v>
      </c>
      <c r="J95" s="209">
        <f t="shared" si="13"/>
        <v>3</v>
      </c>
      <c r="K95" s="337">
        <f t="shared" si="17"/>
        <v>3000</v>
      </c>
      <c r="L95" s="337">
        <f t="shared" si="17"/>
        <v>3000</v>
      </c>
      <c r="M95" s="337">
        <f t="shared" si="15"/>
        <v>3</v>
      </c>
    </row>
    <row r="96" spans="1:13" ht="15">
      <c r="A96" s="208" t="s">
        <v>199</v>
      </c>
      <c r="B96" s="148" t="s">
        <v>201</v>
      </c>
      <c r="C96" s="148" t="s">
        <v>163</v>
      </c>
      <c r="D96" s="148" t="s">
        <v>194</v>
      </c>
      <c r="E96" s="148" t="s">
        <v>420</v>
      </c>
      <c r="F96" s="148"/>
      <c r="G96" s="148"/>
      <c r="H96" s="171">
        <f t="shared" si="16"/>
        <v>3000</v>
      </c>
      <c r="I96" s="209">
        <f t="shared" si="11"/>
        <v>3</v>
      </c>
      <c r="J96" s="209">
        <f t="shared" si="13"/>
        <v>3</v>
      </c>
      <c r="K96" s="337">
        <f t="shared" si="17"/>
        <v>3000</v>
      </c>
      <c r="L96" s="337">
        <f t="shared" si="17"/>
        <v>3000</v>
      </c>
      <c r="M96" s="337">
        <f t="shared" si="15"/>
        <v>3</v>
      </c>
    </row>
    <row r="97" spans="1:13" ht="15">
      <c r="A97" s="208" t="s">
        <v>418</v>
      </c>
      <c r="B97" s="148" t="s">
        <v>201</v>
      </c>
      <c r="C97" s="148" t="s">
        <v>163</v>
      </c>
      <c r="D97" s="148" t="s">
        <v>194</v>
      </c>
      <c r="E97" s="148" t="s">
        <v>419</v>
      </c>
      <c r="F97" s="148"/>
      <c r="G97" s="148"/>
      <c r="H97" s="171">
        <f t="shared" si="16"/>
        <v>3000</v>
      </c>
      <c r="I97" s="209">
        <f t="shared" si="11"/>
        <v>3</v>
      </c>
      <c r="J97" s="209">
        <f t="shared" si="13"/>
        <v>3</v>
      </c>
      <c r="K97" s="337">
        <f t="shared" si="17"/>
        <v>3000</v>
      </c>
      <c r="L97" s="337">
        <f t="shared" si="17"/>
        <v>3000</v>
      </c>
      <c r="M97" s="337">
        <f t="shared" si="15"/>
        <v>3</v>
      </c>
    </row>
    <row r="98" spans="1:13" ht="15">
      <c r="A98" s="208" t="s">
        <v>158</v>
      </c>
      <c r="B98" s="148" t="s">
        <v>201</v>
      </c>
      <c r="C98" s="148" t="s">
        <v>163</v>
      </c>
      <c r="D98" s="148" t="s">
        <v>194</v>
      </c>
      <c r="E98" s="148" t="s">
        <v>419</v>
      </c>
      <c r="F98" s="148" t="s">
        <v>159</v>
      </c>
      <c r="G98" s="148"/>
      <c r="H98" s="171">
        <f t="shared" si="16"/>
        <v>3000</v>
      </c>
      <c r="I98" s="209">
        <f t="shared" si="11"/>
        <v>3</v>
      </c>
      <c r="J98" s="209">
        <f t="shared" si="13"/>
        <v>3</v>
      </c>
      <c r="K98" s="337">
        <f t="shared" si="17"/>
        <v>3000</v>
      </c>
      <c r="L98" s="337">
        <f t="shared" si="17"/>
        <v>3000</v>
      </c>
      <c r="M98" s="337">
        <f t="shared" si="15"/>
        <v>3</v>
      </c>
    </row>
    <row r="99" spans="1:13" ht="15" hidden="1">
      <c r="A99" s="208" t="s">
        <v>261</v>
      </c>
      <c r="B99" s="148" t="s">
        <v>201</v>
      </c>
      <c r="C99" s="148" t="s">
        <v>163</v>
      </c>
      <c r="D99" s="148" t="s">
        <v>194</v>
      </c>
      <c r="E99" s="148" t="s">
        <v>419</v>
      </c>
      <c r="F99" s="148" t="s">
        <v>262</v>
      </c>
      <c r="G99" s="148"/>
      <c r="H99" s="171">
        <f t="shared" si="16"/>
        <v>3000</v>
      </c>
      <c r="I99" s="209">
        <f t="shared" si="11"/>
        <v>3</v>
      </c>
      <c r="J99" s="209">
        <f t="shared" si="13"/>
        <v>3</v>
      </c>
      <c r="K99" s="337">
        <f t="shared" si="17"/>
        <v>3000</v>
      </c>
      <c r="L99" s="337">
        <f t="shared" si="17"/>
        <v>3000</v>
      </c>
      <c r="M99" s="337">
        <f t="shared" si="15"/>
        <v>3</v>
      </c>
    </row>
    <row r="100" spans="1:13" ht="15" hidden="1">
      <c r="A100" s="208" t="s">
        <v>68</v>
      </c>
      <c r="B100" s="148" t="s">
        <v>201</v>
      </c>
      <c r="C100" s="148" t="s">
        <v>163</v>
      </c>
      <c r="D100" s="148" t="s">
        <v>194</v>
      </c>
      <c r="E100" s="148" t="s">
        <v>419</v>
      </c>
      <c r="F100" s="148" t="s">
        <v>262</v>
      </c>
      <c r="G100" s="148" t="s">
        <v>165</v>
      </c>
      <c r="H100" s="171">
        <f t="shared" si="16"/>
        <v>3000</v>
      </c>
      <c r="I100" s="209">
        <f t="shared" si="11"/>
        <v>3</v>
      </c>
      <c r="J100" s="209">
        <f t="shared" si="13"/>
        <v>3</v>
      </c>
      <c r="K100" s="337">
        <f t="shared" si="17"/>
        <v>3000</v>
      </c>
      <c r="L100" s="337">
        <f t="shared" si="17"/>
        <v>3000</v>
      </c>
      <c r="M100" s="337">
        <f t="shared" si="15"/>
        <v>3</v>
      </c>
    </row>
    <row r="101" spans="1:13" ht="15" hidden="1">
      <c r="A101" s="208" t="s">
        <v>186</v>
      </c>
      <c r="B101" s="148" t="s">
        <v>201</v>
      </c>
      <c r="C101" s="148" t="s">
        <v>163</v>
      </c>
      <c r="D101" s="148" t="s">
        <v>194</v>
      </c>
      <c r="E101" s="148" t="s">
        <v>419</v>
      </c>
      <c r="F101" s="148" t="s">
        <v>262</v>
      </c>
      <c r="G101" s="148" t="s">
        <v>165</v>
      </c>
      <c r="H101" s="171">
        <f t="shared" si="16"/>
        <v>3000</v>
      </c>
      <c r="I101" s="209">
        <f t="shared" si="11"/>
        <v>3</v>
      </c>
      <c r="J101" s="209">
        <f t="shared" si="13"/>
        <v>3</v>
      </c>
      <c r="K101" s="337">
        <f t="shared" si="17"/>
        <v>3000</v>
      </c>
      <c r="L101" s="337">
        <f t="shared" si="17"/>
        <v>3000</v>
      </c>
      <c r="M101" s="337">
        <f t="shared" si="15"/>
        <v>3</v>
      </c>
    </row>
    <row r="102" spans="1:13" ht="15" hidden="1">
      <c r="A102" s="211" t="s">
        <v>344</v>
      </c>
      <c r="B102" s="148" t="s">
        <v>201</v>
      </c>
      <c r="C102" s="148" t="s">
        <v>163</v>
      </c>
      <c r="D102" s="148" t="s">
        <v>194</v>
      </c>
      <c r="E102" s="148" t="s">
        <v>419</v>
      </c>
      <c r="F102" s="148" t="s">
        <v>262</v>
      </c>
      <c r="G102" s="148" t="s">
        <v>165</v>
      </c>
      <c r="H102" s="171">
        <v>3000</v>
      </c>
      <c r="I102" s="209">
        <f t="shared" si="11"/>
        <v>3</v>
      </c>
      <c r="J102" s="209">
        <f t="shared" si="13"/>
        <v>3</v>
      </c>
      <c r="K102" s="337">
        <v>3000</v>
      </c>
      <c r="L102" s="337">
        <v>3000</v>
      </c>
      <c r="M102" s="337">
        <f t="shared" si="15"/>
        <v>3</v>
      </c>
    </row>
    <row r="103" spans="1:13" ht="15">
      <c r="A103" s="207" t="s">
        <v>65</v>
      </c>
      <c r="B103" s="203" t="s">
        <v>201</v>
      </c>
      <c r="C103" s="203" t="s">
        <v>163</v>
      </c>
      <c r="D103" s="203" t="s">
        <v>89</v>
      </c>
      <c r="E103" s="203"/>
      <c r="F103" s="203"/>
      <c r="G103" s="203"/>
      <c r="H103" s="201">
        <f>H104</f>
        <v>6100</v>
      </c>
      <c r="I103" s="206">
        <f t="shared" si="11"/>
        <v>6.1</v>
      </c>
      <c r="J103" s="206">
        <f t="shared" si="13"/>
        <v>0</v>
      </c>
      <c r="K103" s="336">
        <v>0</v>
      </c>
      <c r="L103" s="336">
        <v>0</v>
      </c>
      <c r="M103" s="337">
        <f t="shared" si="15"/>
        <v>0</v>
      </c>
    </row>
    <row r="104" spans="1:13" ht="30" customHeight="1">
      <c r="A104" s="331" t="s">
        <v>555</v>
      </c>
      <c r="B104" s="112"/>
      <c r="C104" s="116" t="s">
        <v>163</v>
      </c>
      <c r="D104" s="116" t="s">
        <v>89</v>
      </c>
      <c r="E104" s="116" t="s">
        <v>0</v>
      </c>
      <c r="F104" s="112"/>
      <c r="G104" s="203"/>
      <c r="H104" s="171">
        <f aca="true" t="shared" si="18" ref="H104:H111">H105</f>
        <v>6100</v>
      </c>
      <c r="I104" s="209">
        <f t="shared" si="11"/>
        <v>6.1</v>
      </c>
      <c r="J104" s="209">
        <v>0</v>
      </c>
      <c r="K104" s="337"/>
      <c r="L104" s="337"/>
      <c r="M104" s="337">
        <v>0</v>
      </c>
    </row>
    <row r="105" spans="1:13" ht="18" customHeight="1">
      <c r="A105" s="331" t="s">
        <v>556</v>
      </c>
      <c r="B105" s="112"/>
      <c r="C105" s="332" t="s">
        <v>163</v>
      </c>
      <c r="D105" s="332" t="s">
        <v>89</v>
      </c>
      <c r="E105" s="353" t="s">
        <v>570</v>
      </c>
      <c r="F105" s="334"/>
      <c r="G105" s="203"/>
      <c r="H105" s="171">
        <f t="shared" si="18"/>
        <v>6100</v>
      </c>
      <c r="I105" s="209">
        <f t="shared" si="11"/>
        <v>6.1</v>
      </c>
      <c r="J105" s="209">
        <v>0</v>
      </c>
      <c r="K105" s="337"/>
      <c r="L105" s="337"/>
      <c r="M105" s="337">
        <v>0</v>
      </c>
    </row>
    <row r="106" spans="1:13" ht="30" customHeight="1">
      <c r="A106" s="331" t="s">
        <v>557</v>
      </c>
      <c r="B106" s="112"/>
      <c r="C106" s="332" t="s">
        <v>163</v>
      </c>
      <c r="D106" s="332" t="s">
        <v>89</v>
      </c>
      <c r="E106" s="333">
        <v>800110530</v>
      </c>
      <c r="F106" s="334"/>
      <c r="G106" s="203"/>
      <c r="H106" s="171">
        <f t="shared" si="18"/>
        <v>6100</v>
      </c>
      <c r="I106" s="209">
        <f t="shared" si="11"/>
        <v>6.1</v>
      </c>
      <c r="J106" s="209">
        <v>0</v>
      </c>
      <c r="K106" s="337"/>
      <c r="L106" s="337"/>
      <c r="M106" s="337">
        <v>0</v>
      </c>
    </row>
    <row r="107" spans="1:13" ht="15.75" customHeight="1">
      <c r="A107" s="208" t="s">
        <v>158</v>
      </c>
      <c r="B107" s="112"/>
      <c r="C107" s="332" t="s">
        <v>163</v>
      </c>
      <c r="D107" s="332" t="s">
        <v>89</v>
      </c>
      <c r="E107" s="333">
        <v>800110530</v>
      </c>
      <c r="F107" s="148" t="s">
        <v>159</v>
      </c>
      <c r="G107" s="148"/>
      <c r="H107" s="171">
        <f t="shared" si="18"/>
        <v>6100</v>
      </c>
      <c r="I107" s="209">
        <f t="shared" si="11"/>
        <v>6.1</v>
      </c>
      <c r="J107" s="209">
        <v>0</v>
      </c>
      <c r="K107" s="337"/>
      <c r="L107" s="337"/>
      <c r="M107" s="337">
        <v>0</v>
      </c>
    </row>
    <row r="108" spans="1:13" ht="15" customHeight="1" hidden="1">
      <c r="A108" s="208" t="s">
        <v>258</v>
      </c>
      <c r="B108" s="112"/>
      <c r="C108" s="332" t="s">
        <v>163</v>
      </c>
      <c r="D108" s="332" t="s">
        <v>89</v>
      </c>
      <c r="E108" s="333">
        <v>800110530</v>
      </c>
      <c r="F108" s="148" t="s">
        <v>259</v>
      </c>
      <c r="G108" s="148"/>
      <c r="H108" s="171">
        <f t="shared" si="18"/>
        <v>6100</v>
      </c>
      <c r="I108" s="206">
        <f t="shared" si="11"/>
        <v>6.1</v>
      </c>
      <c r="J108" s="206"/>
      <c r="K108" s="337"/>
      <c r="L108" s="337"/>
      <c r="M108" s="337"/>
    </row>
    <row r="109" spans="1:13" ht="15" customHeight="1" hidden="1">
      <c r="A109" s="208" t="s">
        <v>296</v>
      </c>
      <c r="B109" s="112"/>
      <c r="C109" s="332" t="s">
        <v>163</v>
      </c>
      <c r="D109" s="332" t="s">
        <v>89</v>
      </c>
      <c r="E109" s="333">
        <v>800110530</v>
      </c>
      <c r="F109" s="148" t="s">
        <v>260</v>
      </c>
      <c r="G109" s="148"/>
      <c r="H109" s="171">
        <f t="shared" si="18"/>
        <v>6100</v>
      </c>
      <c r="I109" s="206">
        <f t="shared" si="11"/>
        <v>6.1</v>
      </c>
      <c r="J109" s="206"/>
      <c r="K109" s="337"/>
      <c r="L109" s="337"/>
      <c r="M109" s="337"/>
    </row>
    <row r="110" spans="1:13" ht="15" customHeight="1" hidden="1">
      <c r="A110" s="208" t="s">
        <v>68</v>
      </c>
      <c r="B110" s="112"/>
      <c r="C110" s="332" t="s">
        <v>163</v>
      </c>
      <c r="D110" s="332" t="s">
        <v>89</v>
      </c>
      <c r="E110" s="333">
        <v>800110530</v>
      </c>
      <c r="F110" s="148" t="s">
        <v>260</v>
      </c>
      <c r="G110" s="148" t="s">
        <v>165</v>
      </c>
      <c r="H110" s="171">
        <f t="shared" si="18"/>
        <v>6100</v>
      </c>
      <c r="I110" s="206">
        <f t="shared" si="11"/>
        <v>6.1</v>
      </c>
      <c r="J110" s="206"/>
      <c r="K110" s="337"/>
      <c r="L110" s="337"/>
      <c r="M110" s="337"/>
    </row>
    <row r="111" spans="1:13" ht="12.75" customHeight="1" hidden="1">
      <c r="A111" s="208" t="s">
        <v>186</v>
      </c>
      <c r="B111" s="112"/>
      <c r="C111" s="332" t="s">
        <v>163</v>
      </c>
      <c r="D111" s="332" t="s">
        <v>89</v>
      </c>
      <c r="E111" s="333">
        <v>800110530</v>
      </c>
      <c r="F111" s="148" t="s">
        <v>260</v>
      </c>
      <c r="G111" s="148" t="s">
        <v>187</v>
      </c>
      <c r="H111" s="171">
        <f t="shared" si="18"/>
        <v>6100</v>
      </c>
      <c r="I111" s="206">
        <f t="shared" si="11"/>
        <v>6.1</v>
      </c>
      <c r="J111" s="206"/>
      <c r="K111" s="337"/>
      <c r="L111" s="337"/>
      <c r="M111" s="337"/>
    </row>
    <row r="112" spans="1:13" ht="13.5" customHeight="1" hidden="1">
      <c r="A112" s="208" t="s">
        <v>342</v>
      </c>
      <c r="B112" s="112"/>
      <c r="C112" s="332" t="s">
        <v>163</v>
      </c>
      <c r="D112" s="332" t="s">
        <v>89</v>
      </c>
      <c r="E112" s="333">
        <v>800110530</v>
      </c>
      <c r="F112" s="148" t="s">
        <v>260</v>
      </c>
      <c r="G112" s="148" t="s">
        <v>310</v>
      </c>
      <c r="H112" s="171">
        <v>6100</v>
      </c>
      <c r="I112" s="206">
        <f t="shared" si="11"/>
        <v>6.1</v>
      </c>
      <c r="J112" s="206"/>
      <c r="K112" s="337"/>
      <c r="L112" s="337"/>
      <c r="M112" s="337"/>
    </row>
    <row r="113" spans="1:13" ht="27" hidden="1">
      <c r="A113" s="114" t="s">
        <v>72</v>
      </c>
      <c r="B113" s="112" t="s">
        <v>201</v>
      </c>
      <c r="C113" s="112" t="s">
        <v>163</v>
      </c>
      <c r="D113" s="112" t="s">
        <v>89</v>
      </c>
      <c r="E113" s="112" t="s">
        <v>100</v>
      </c>
      <c r="F113" s="112"/>
      <c r="G113" s="203"/>
      <c r="H113" s="201">
        <f>H120+H114</f>
        <v>0</v>
      </c>
      <c r="I113" s="206">
        <f t="shared" si="11"/>
        <v>0</v>
      </c>
      <c r="J113" s="206">
        <f t="shared" si="13"/>
        <v>0</v>
      </c>
      <c r="K113" s="337">
        <f>K120</f>
        <v>0</v>
      </c>
      <c r="L113" s="337">
        <f>L120</f>
        <v>0</v>
      </c>
      <c r="M113" s="337">
        <f t="shared" si="15"/>
        <v>0</v>
      </c>
    </row>
    <row r="114" spans="1:13" ht="27" hidden="1">
      <c r="A114" s="115" t="s">
        <v>233</v>
      </c>
      <c r="B114" s="116" t="s">
        <v>201</v>
      </c>
      <c r="C114" s="116" t="s">
        <v>163</v>
      </c>
      <c r="D114" s="116" t="s">
        <v>89</v>
      </c>
      <c r="E114" s="116" t="s">
        <v>100</v>
      </c>
      <c r="F114" s="116" t="s">
        <v>165</v>
      </c>
      <c r="G114" s="148"/>
      <c r="H114" s="171">
        <f>H115</f>
        <v>0</v>
      </c>
      <c r="I114" s="209">
        <f t="shared" si="11"/>
        <v>0</v>
      </c>
      <c r="J114" s="206"/>
      <c r="K114" s="337"/>
      <c r="L114" s="337"/>
      <c r="M114" s="337"/>
    </row>
    <row r="115" spans="1:13" ht="27" hidden="1">
      <c r="A115" s="208" t="s">
        <v>254</v>
      </c>
      <c r="B115" s="116" t="s">
        <v>201</v>
      </c>
      <c r="C115" s="116" t="s">
        <v>163</v>
      </c>
      <c r="D115" s="116" t="s">
        <v>89</v>
      </c>
      <c r="E115" s="116" t="s">
        <v>100</v>
      </c>
      <c r="F115" s="148" t="s">
        <v>255</v>
      </c>
      <c r="G115" s="148"/>
      <c r="H115" s="171">
        <f>H116</f>
        <v>0</v>
      </c>
      <c r="I115" s="209">
        <f t="shared" si="11"/>
        <v>0</v>
      </c>
      <c r="J115" s="206"/>
      <c r="K115" s="337"/>
      <c r="L115" s="337"/>
      <c r="M115" s="337"/>
    </row>
    <row r="116" spans="1:13" ht="27" hidden="1">
      <c r="A116" s="208" t="s">
        <v>256</v>
      </c>
      <c r="B116" s="116" t="s">
        <v>201</v>
      </c>
      <c r="C116" s="116" t="s">
        <v>163</v>
      </c>
      <c r="D116" s="116" t="s">
        <v>89</v>
      </c>
      <c r="E116" s="116" t="s">
        <v>100</v>
      </c>
      <c r="F116" s="148" t="s">
        <v>257</v>
      </c>
      <c r="G116" s="148"/>
      <c r="H116" s="171">
        <f>H117</f>
        <v>0</v>
      </c>
      <c r="I116" s="209">
        <f t="shared" si="11"/>
        <v>0</v>
      </c>
      <c r="J116" s="206"/>
      <c r="K116" s="337"/>
      <c r="L116" s="337"/>
      <c r="M116" s="337"/>
    </row>
    <row r="117" spans="1:13" ht="15" hidden="1">
      <c r="A117" s="208" t="s">
        <v>68</v>
      </c>
      <c r="B117" s="116" t="s">
        <v>201</v>
      </c>
      <c r="C117" s="116" t="s">
        <v>163</v>
      </c>
      <c r="D117" s="116" t="s">
        <v>89</v>
      </c>
      <c r="E117" s="116" t="s">
        <v>100</v>
      </c>
      <c r="F117" s="148" t="s">
        <v>257</v>
      </c>
      <c r="G117" s="148" t="s">
        <v>165</v>
      </c>
      <c r="H117" s="171">
        <f>H118</f>
        <v>0</v>
      </c>
      <c r="I117" s="209">
        <f t="shared" si="11"/>
        <v>0</v>
      </c>
      <c r="J117" s="206"/>
      <c r="K117" s="337"/>
      <c r="L117" s="337"/>
      <c r="M117" s="337"/>
    </row>
    <row r="118" spans="1:13" ht="15" hidden="1">
      <c r="A118" s="208" t="s">
        <v>176</v>
      </c>
      <c r="B118" s="116" t="s">
        <v>201</v>
      </c>
      <c r="C118" s="116" t="s">
        <v>163</v>
      </c>
      <c r="D118" s="116" t="s">
        <v>89</v>
      </c>
      <c r="E118" s="116" t="s">
        <v>100</v>
      </c>
      <c r="F118" s="148" t="s">
        <v>257</v>
      </c>
      <c r="G118" s="148" t="s">
        <v>177</v>
      </c>
      <c r="H118" s="171">
        <f>H119</f>
        <v>0</v>
      </c>
      <c r="I118" s="209">
        <f t="shared" si="11"/>
        <v>0</v>
      </c>
      <c r="J118" s="206"/>
      <c r="K118" s="337"/>
      <c r="L118" s="337"/>
      <c r="M118" s="337"/>
    </row>
    <row r="119" spans="1:13" ht="15" hidden="1">
      <c r="A119" s="208" t="s">
        <v>184</v>
      </c>
      <c r="B119" s="116" t="s">
        <v>201</v>
      </c>
      <c r="C119" s="116" t="s">
        <v>163</v>
      </c>
      <c r="D119" s="116" t="s">
        <v>89</v>
      </c>
      <c r="E119" s="116" t="s">
        <v>100</v>
      </c>
      <c r="F119" s="148" t="s">
        <v>257</v>
      </c>
      <c r="G119" s="148" t="s">
        <v>185</v>
      </c>
      <c r="H119" s="171">
        <v>0</v>
      </c>
      <c r="I119" s="209">
        <f t="shared" si="11"/>
        <v>0</v>
      </c>
      <c r="J119" s="206"/>
      <c r="K119" s="337"/>
      <c r="L119" s="337"/>
      <c r="M119" s="337"/>
    </row>
    <row r="120" spans="1:13" ht="15" hidden="1">
      <c r="A120" s="140" t="s">
        <v>158</v>
      </c>
      <c r="B120" s="116" t="s">
        <v>201</v>
      </c>
      <c r="C120" s="116" t="s">
        <v>163</v>
      </c>
      <c r="D120" s="116" t="s">
        <v>89</v>
      </c>
      <c r="E120" s="116" t="s">
        <v>100</v>
      </c>
      <c r="F120" s="116" t="s">
        <v>159</v>
      </c>
      <c r="G120" s="148"/>
      <c r="H120" s="171">
        <f>H121</f>
        <v>0</v>
      </c>
      <c r="I120" s="209">
        <f t="shared" si="11"/>
        <v>0</v>
      </c>
      <c r="J120" s="206">
        <f t="shared" si="13"/>
        <v>0</v>
      </c>
      <c r="K120" s="337">
        <f aca="true" t="shared" si="19" ref="K120:L124">K121</f>
        <v>0</v>
      </c>
      <c r="L120" s="337">
        <f t="shared" si="19"/>
        <v>0</v>
      </c>
      <c r="M120" s="337">
        <f t="shared" si="15"/>
        <v>0</v>
      </c>
    </row>
    <row r="121" spans="1:13" ht="15" hidden="1">
      <c r="A121" s="208" t="s">
        <v>258</v>
      </c>
      <c r="B121" s="116" t="s">
        <v>201</v>
      </c>
      <c r="C121" s="116" t="s">
        <v>163</v>
      </c>
      <c r="D121" s="116" t="s">
        <v>89</v>
      </c>
      <c r="E121" s="116" t="s">
        <v>100</v>
      </c>
      <c r="F121" s="148" t="s">
        <v>259</v>
      </c>
      <c r="G121" s="148"/>
      <c r="H121" s="171">
        <f>H122</f>
        <v>0</v>
      </c>
      <c r="I121" s="206">
        <f t="shared" si="11"/>
        <v>0</v>
      </c>
      <c r="J121" s="206">
        <f t="shared" si="13"/>
        <v>0</v>
      </c>
      <c r="K121" s="337">
        <f t="shared" si="19"/>
        <v>0</v>
      </c>
      <c r="L121" s="337">
        <f t="shared" si="19"/>
        <v>0</v>
      </c>
      <c r="M121" s="337">
        <f t="shared" si="15"/>
        <v>0</v>
      </c>
    </row>
    <row r="122" spans="1:13" ht="15" hidden="1">
      <c r="A122" s="208" t="s">
        <v>263</v>
      </c>
      <c r="B122" s="116" t="s">
        <v>201</v>
      </c>
      <c r="C122" s="116" t="s">
        <v>163</v>
      </c>
      <c r="D122" s="116" t="s">
        <v>89</v>
      </c>
      <c r="E122" s="116" t="s">
        <v>100</v>
      </c>
      <c r="F122" s="148" t="s">
        <v>264</v>
      </c>
      <c r="G122" s="148"/>
      <c r="H122" s="171">
        <f>H123</f>
        <v>0</v>
      </c>
      <c r="I122" s="206">
        <f t="shared" si="11"/>
        <v>0</v>
      </c>
      <c r="J122" s="206">
        <f t="shared" si="13"/>
        <v>0</v>
      </c>
      <c r="K122" s="337">
        <f t="shared" si="19"/>
        <v>0</v>
      </c>
      <c r="L122" s="337">
        <f t="shared" si="19"/>
        <v>0</v>
      </c>
      <c r="M122" s="337">
        <f t="shared" si="15"/>
        <v>0</v>
      </c>
    </row>
    <row r="123" spans="1:13" ht="15" hidden="1">
      <c r="A123" s="208" t="s">
        <v>68</v>
      </c>
      <c r="B123" s="116" t="s">
        <v>201</v>
      </c>
      <c r="C123" s="116" t="s">
        <v>163</v>
      </c>
      <c r="D123" s="116" t="s">
        <v>89</v>
      </c>
      <c r="E123" s="116" t="s">
        <v>100</v>
      </c>
      <c r="F123" s="148" t="s">
        <v>264</v>
      </c>
      <c r="G123" s="148" t="s">
        <v>165</v>
      </c>
      <c r="H123" s="171">
        <f>H124</f>
        <v>0</v>
      </c>
      <c r="I123" s="206">
        <f t="shared" si="11"/>
        <v>0</v>
      </c>
      <c r="J123" s="206">
        <f t="shared" si="13"/>
        <v>0</v>
      </c>
      <c r="K123" s="337">
        <f t="shared" si="19"/>
        <v>0</v>
      </c>
      <c r="L123" s="337">
        <f t="shared" si="19"/>
        <v>0</v>
      </c>
      <c r="M123" s="337">
        <f t="shared" si="15"/>
        <v>0</v>
      </c>
    </row>
    <row r="124" spans="1:13" ht="15" hidden="1">
      <c r="A124" s="208" t="s">
        <v>186</v>
      </c>
      <c r="B124" s="116" t="s">
        <v>201</v>
      </c>
      <c r="C124" s="116" t="s">
        <v>163</v>
      </c>
      <c r="D124" s="116" t="s">
        <v>89</v>
      </c>
      <c r="E124" s="116" t="s">
        <v>100</v>
      </c>
      <c r="F124" s="148" t="s">
        <v>264</v>
      </c>
      <c r="G124" s="148" t="s">
        <v>187</v>
      </c>
      <c r="H124" s="171">
        <f>H125</f>
        <v>0</v>
      </c>
      <c r="I124" s="206">
        <f t="shared" si="11"/>
        <v>0</v>
      </c>
      <c r="J124" s="206">
        <f t="shared" si="13"/>
        <v>0</v>
      </c>
      <c r="K124" s="337">
        <f t="shared" si="19"/>
        <v>0</v>
      </c>
      <c r="L124" s="337">
        <f t="shared" si="19"/>
        <v>0</v>
      </c>
      <c r="M124" s="337">
        <f t="shared" si="15"/>
        <v>0</v>
      </c>
    </row>
    <row r="125" spans="1:13" ht="15" hidden="1">
      <c r="A125" s="208" t="s">
        <v>396</v>
      </c>
      <c r="B125" s="116" t="s">
        <v>201</v>
      </c>
      <c r="C125" s="116" t="s">
        <v>163</v>
      </c>
      <c r="D125" s="116" t="s">
        <v>89</v>
      </c>
      <c r="E125" s="116" t="s">
        <v>100</v>
      </c>
      <c r="F125" s="148" t="s">
        <v>264</v>
      </c>
      <c r="G125" s="148" t="s">
        <v>395</v>
      </c>
      <c r="H125" s="171">
        <v>0</v>
      </c>
      <c r="I125" s="206">
        <f t="shared" si="11"/>
        <v>0</v>
      </c>
      <c r="J125" s="206">
        <f t="shared" si="13"/>
        <v>0</v>
      </c>
      <c r="K125" s="337">
        <v>0</v>
      </c>
      <c r="L125" s="337">
        <v>0</v>
      </c>
      <c r="M125" s="337">
        <f t="shared" si="15"/>
        <v>0</v>
      </c>
    </row>
    <row r="126" spans="1:13" ht="27.75" customHeight="1" hidden="1">
      <c r="A126" s="114" t="s">
        <v>79</v>
      </c>
      <c r="B126" s="112" t="s">
        <v>201</v>
      </c>
      <c r="C126" s="112" t="s">
        <v>163</v>
      </c>
      <c r="D126" s="112" t="s">
        <v>89</v>
      </c>
      <c r="E126" s="112" t="s">
        <v>1</v>
      </c>
      <c r="F126" s="112"/>
      <c r="G126" s="203"/>
      <c r="H126" s="201">
        <f aca="true" t="shared" si="20" ref="H126:H132">H127</f>
        <v>0</v>
      </c>
      <c r="I126" s="206">
        <f t="shared" si="11"/>
        <v>0</v>
      </c>
      <c r="J126" s="206">
        <f t="shared" si="13"/>
        <v>0</v>
      </c>
      <c r="K126" s="337">
        <f aca="true" t="shared" si="21" ref="K126:L132">K127</f>
        <v>0</v>
      </c>
      <c r="L126" s="337">
        <f t="shared" si="21"/>
        <v>0</v>
      </c>
      <c r="M126" s="337">
        <f t="shared" si="15"/>
        <v>0</v>
      </c>
    </row>
    <row r="127" spans="1:13" ht="15" hidden="1">
      <c r="A127" s="115" t="s">
        <v>73</v>
      </c>
      <c r="B127" s="116" t="s">
        <v>201</v>
      </c>
      <c r="C127" s="116" t="s">
        <v>163</v>
      </c>
      <c r="D127" s="116" t="s">
        <v>89</v>
      </c>
      <c r="E127" s="116" t="s">
        <v>2</v>
      </c>
      <c r="F127" s="116"/>
      <c r="G127" s="148"/>
      <c r="H127" s="171">
        <f t="shared" si="20"/>
        <v>0</v>
      </c>
      <c r="I127" s="209">
        <f t="shared" si="11"/>
        <v>0</v>
      </c>
      <c r="J127" s="206">
        <f t="shared" si="13"/>
        <v>0</v>
      </c>
      <c r="K127" s="337">
        <f t="shared" si="21"/>
        <v>0</v>
      </c>
      <c r="L127" s="337">
        <f t="shared" si="21"/>
        <v>0</v>
      </c>
      <c r="M127" s="337">
        <f t="shared" si="15"/>
        <v>0</v>
      </c>
    </row>
    <row r="128" spans="1:13" ht="27" hidden="1">
      <c r="A128" s="208" t="s">
        <v>233</v>
      </c>
      <c r="B128" s="148" t="s">
        <v>201</v>
      </c>
      <c r="C128" s="148" t="s">
        <v>163</v>
      </c>
      <c r="D128" s="148" t="s">
        <v>89</v>
      </c>
      <c r="E128" s="148" t="s">
        <v>210</v>
      </c>
      <c r="F128" s="148" t="s">
        <v>165</v>
      </c>
      <c r="G128" s="148"/>
      <c r="H128" s="171">
        <f t="shared" si="20"/>
        <v>0</v>
      </c>
      <c r="I128" s="209">
        <f t="shared" si="11"/>
        <v>0</v>
      </c>
      <c r="J128" s="206">
        <f t="shared" si="13"/>
        <v>0</v>
      </c>
      <c r="K128" s="337">
        <f t="shared" si="21"/>
        <v>0</v>
      </c>
      <c r="L128" s="337">
        <f t="shared" si="21"/>
        <v>0</v>
      </c>
      <c r="M128" s="337">
        <f t="shared" si="15"/>
        <v>0</v>
      </c>
    </row>
    <row r="129" spans="1:13" ht="27" hidden="1">
      <c r="A129" s="208" t="s">
        <v>254</v>
      </c>
      <c r="B129" s="148" t="s">
        <v>201</v>
      </c>
      <c r="C129" s="148" t="s">
        <v>163</v>
      </c>
      <c r="D129" s="148" t="s">
        <v>89</v>
      </c>
      <c r="E129" s="148" t="s">
        <v>210</v>
      </c>
      <c r="F129" s="148" t="s">
        <v>255</v>
      </c>
      <c r="G129" s="148"/>
      <c r="H129" s="171">
        <f t="shared" si="20"/>
        <v>0</v>
      </c>
      <c r="I129" s="206">
        <f t="shared" si="11"/>
        <v>0</v>
      </c>
      <c r="J129" s="206">
        <f t="shared" si="13"/>
        <v>0</v>
      </c>
      <c r="K129" s="337">
        <f t="shared" si="21"/>
        <v>0</v>
      </c>
      <c r="L129" s="337">
        <f t="shared" si="21"/>
        <v>0</v>
      </c>
      <c r="M129" s="337">
        <f t="shared" si="15"/>
        <v>0</v>
      </c>
    </row>
    <row r="130" spans="1:13" ht="15" hidden="1">
      <c r="A130" s="208" t="s">
        <v>308</v>
      </c>
      <c r="B130" s="148" t="s">
        <v>201</v>
      </c>
      <c r="C130" s="148" t="s">
        <v>163</v>
      </c>
      <c r="D130" s="148" t="s">
        <v>89</v>
      </c>
      <c r="E130" s="148" t="s">
        <v>210</v>
      </c>
      <c r="F130" s="148" t="s">
        <v>257</v>
      </c>
      <c r="G130" s="148"/>
      <c r="H130" s="171">
        <f t="shared" si="20"/>
        <v>0</v>
      </c>
      <c r="I130" s="206">
        <f t="shared" si="11"/>
        <v>0</v>
      </c>
      <c r="J130" s="206">
        <f t="shared" si="13"/>
        <v>0</v>
      </c>
      <c r="K130" s="337">
        <f t="shared" si="21"/>
        <v>0</v>
      </c>
      <c r="L130" s="337">
        <f t="shared" si="21"/>
        <v>0</v>
      </c>
      <c r="M130" s="337">
        <f t="shared" si="15"/>
        <v>0</v>
      </c>
    </row>
    <row r="131" spans="1:13" ht="15" hidden="1">
      <c r="A131" s="208" t="s">
        <v>68</v>
      </c>
      <c r="B131" s="148" t="s">
        <v>201</v>
      </c>
      <c r="C131" s="148" t="s">
        <v>163</v>
      </c>
      <c r="D131" s="148" t="s">
        <v>89</v>
      </c>
      <c r="E131" s="148" t="s">
        <v>210</v>
      </c>
      <c r="F131" s="148" t="s">
        <v>257</v>
      </c>
      <c r="G131" s="148" t="s">
        <v>165</v>
      </c>
      <c r="H131" s="171">
        <f t="shared" si="20"/>
        <v>0</v>
      </c>
      <c r="I131" s="206">
        <f t="shared" si="11"/>
        <v>0</v>
      </c>
      <c r="J131" s="206">
        <f t="shared" si="13"/>
        <v>0</v>
      </c>
      <c r="K131" s="337">
        <f t="shared" si="21"/>
        <v>0</v>
      </c>
      <c r="L131" s="337">
        <f t="shared" si="21"/>
        <v>0</v>
      </c>
      <c r="M131" s="337">
        <f t="shared" si="15"/>
        <v>0</v>
      </c>
    </row>
    <row r="132" spans="1:13" ht="15" hidden="1">
      <c r="A132" s="208" t="s">
        <v>176</v>
      </c>
      <c r="B132" s="148" t="s">
        <v>201</v>
      </c>
      <c r="C132" s="148" t="s">
        <v>163</v>
      </c>
      <c r="D132" s="148" t="s">
        <v>89</v>
      </c>
      <c r="E132" s="148" t="s">
        <v>210</v>
      </c>
      <c r="F132" s="148" t="s">
        <v>257</v>
      </c>
      <c r="G132" s="148" t="s">
        <v>177</v>
      </c>
      <c r="H132" s="171">
        <f t="shared" si="20"/>
        <v>0</v>
      </c>
      <c r="I132" s="206">
        <f t="shared" si="11"/>
        <v>0</v>
      </c>
      <c r="J132" s="206">
        <f t="shared" si="13"/>
        <v>0</v>
      </c>
      <c r="K132" s="337">
        <f t="shared" si="21"/>
        <v>0</v>
      </c>
      <c r="L132" s="337">
        <f t="shared" si="21"/>
        <v>0</v>
      </c>
      <c r="M132" s="337">
        <f t="shared" si="15"/>
        <v>0</v>
      </c>
    </row>
    <row r="133" spans="1:13" ht="18.75" customHeight="1" hidden="1">
      <c r="A133" s="208" t="s">
        <v>184</v>
      </c>
      <c r="B133" s="148" t="s">
        <v>201</v>
      </c>
      <c r="C133" s="148" t="s">
        <v>163</v>
      </c>
      <c r="D133" s="148" t="s">
        <v>89</v>
      </c>
      <c r="E133" s="148" t="s">
        <v>210</v>
      </c>
      <c r="F133" s="148" t="s">
        <v>257</v>
      </c>
      <c r="G133" s="148" t="s">
        <v>185</v>
      </c>
      <c r="H133" s="171">
        <v>0</v>
      </c>
      <c r="I133" s="206">
        <f t="shared" si="11"/>
        <v>0</v>
      </c>
      <c r="J133" s="206">
        <f t="shared" si="13"/>
        <v>0</v>
      </c>
      <c r="K133" s="337">
        <v>0</v>
      </c>
      <c r="L133" s="337">
        <v>0</v>
      </c>
      <c r="M133" s="337">
        <f t="shared" si="15"/>
        <v>0</v>
      </c>
    </row>
    <row r="134" spans="1:13" ht="15">
      <c r="A134" s="207" t="s">
        <v>200</v>
      </c>
      <c r="B134" s="203" t="s">
        <v>201</v>
      </c>
      <c r="C134" s="203" t="s">
        <v>164</v>
      </c>
      <c r="D134" s="203"/>
      <c r="E134" s="203"/>
      <c r="F134" s="203"/>
      <c r="G134" s="203"/>
      <c r="H134" s="201">
        <f>H135</f>
        <v>209800</v>
      </c>
      <c r="I134" s="206">
        <f t="shared" si="11"/>
        <v>209.8</v>
      </c>
      <c r="J134" s="206">
        <f t="shared" si="13"/>
        <v>231.9</v>
      </c>
      <c r="K134" s="336">
        <f aca="true" t="shared" si="22" ref="K134:L138">K135</f>
        <v>231900</v>
      </c>
      <c r="L134" s="336">
        <f t="shared" si="22"/>
        <v>254400</v>
      </c>
      <c r="M134" s="336">
        <f t="shared" si="15"/>
        <v>254.4</v>
      </c>
    </row>
    <row r="135" spans="1:13" ht="15">
      <c r="A135" s="207" t="s">
        <v>85</v>
      </c>
      <c r="B135" s="203" t="s">
        <v>201</v>
      </c>
      <c r="C135" s="203" t="s">
        <v>164</v>
      </c>
      <c r="D135" s="203" t="s">
        <v>174</v>
      </c>
      <c r="E135" s="203"/>
      <c r="F135" s="203"/>
      <c r="G135" s="203"/>
      <c r="H135" s="201">
        <f>H136</f>
        <v>209800</v>
      </c>
      <c r="I135" s="206">
        <f t="shared" si="11"/>
        <v>209.8</v>
      </c>
      <c r="J135" s="206">
        <f t="shared" si="13"/>
        <v>231.9</v>
      </c>
      <c r="K135" s="336">
        <f t="shared" si="22"/>
        <v>231900</v>
      </c>
      <c r="L135" s="336">
        <f t="shared" si="22"/>
        <v>254400</v>
      </c>
      <c r="M135" s="336">
        <f t="shared" si="15"/>
        <v>254.4</v>
      </c>
    </row>
    <row r="136" spans="1:13" ht="14.25" customHeight="1">
      <c r="A136" s="179" t="s">
        <v>407</v>
      </c>
      <c r="B136" s="148" t="s">
        <v>201</v>
      </c>
      <c r="C136" s="148" t="s">
        <v>164</v>
      </c>
      <c r="D136" s="148" t="s">
        <v>174</v>
      </c>
      <c r="E136" s="148" t="s">
        <v>14</v>
      </c>
      <c r="F136" s="148"/>
      <c r="G136" s="148"/>
      <c r="H136" s="171">
        <f>H138</f>
        <v>209800</v>
      </c>
      <c r="I136" s="209">
        <f t="shared" si="11"/>
        <v>209.8</v>
      </c>
      <c r="J136" s="209">
        <f t="shared" si="13"/>
        <v>231.9</v>
      </c>
      <c r="K136" s="337">
        <f>K138</f>
        <v>231900</v>
      </c>
      <c r="L136" s="337">
        <f>L138</f>
        <v>254400</v>
      </c>
      <c r="M136" s="337">
        <f t="shared" si="15"/>
        <v>254.4</v>
      </c>
    </row>
    <row r="137" spans="1:13" ht="24.75" customHeight="1">
      <c r="A137" s="179" t="s">
        <v>408</v>
      </c>
      <c r="B137" s="148" t="s">
        <v>201</v>
      </c>
      <c r="C137" s="148" t="s">
        <v>164</v>
      </c>
      <c r="D137" s="148" t="s">
        <v>174</v>
      </c>
      <c r="E137" s="148" t="s">
        <v>409</v>
      </c>
      <c r="F137" s="148"/>
      <c r="G137" s="148"/>
      <c r="H137" s="171">
        <f>H138</f>
        <v>209800</v>
      </c>
      <c r="I137" s="209">
        <f t="shared" si="11"/>
        <v>209.8</v>
      </c>
      <c r="J137" s="209">
        <f t="shared" si="13"/>
        <v>231.9</v>
      </c>
      <c r="K137" s="337">
        <f>K138</f>
        <v>231900</v>
      </c>
      <c r="L137" s="337">
        <f>L138</f>
        <v>254400</v>
      </c>
      <c r="M137" s="337">
        <f t="shared" si="15"/>
        <v>254.4</v>
      </c>
    </row>
    <row r="138" spans="1:13" ht="27">
      <c r="A138" s="208" t="s">
        <v>101</v>
      </c>
      <c r="B138" s="148" t="s">
        <v>201</v>
      </c>
      <c r="C138" s="148" t="s">
        <v>164</v>
      </c>
      <c r="D138" s="148" t="s">
        <v>174</v>
      </c>
      <c r="E138" s="148" t="s">
        <v>415</v>
      </c>
      <c r="F138" s="148"/>
      <c r="G138" s="148"/>
      <c r="H138" s="171">
        <f>H139</f>
        <v>209800</v>
      </c>
      <c r="I138" s="209">
        <f t="shared" si="11"/>
        <v>209.8</v>
      </c>
      <c r="J138" s="209">
        <f t="shared" si="13"/>
        <v>231.9</v>
      </c>
      <c r="K138" s="337">
        <f t="shared" si="22"/>
        <v>231900</v>
      </c>
      <c r="L138" s="337">
        <f t="shared" si="22"/>
        <v>254400</v>
      </c>
      <c r="M138" s="337">
        <f t="shared" si="15"/>
        <v>254.4</v>
      </c>
    </row>
    <row r="139" spans="1:13" ht="27">
      <c r="A139" s="208" t="s">
        <v>224</v>
      </c>
      <c r="B139" s="148" t="s">
        <v>201</v>
      </c>
      <c r="C139" s="148" t="s">
        <v>164</v>
      </c>
      <c r="D139" s="148" t="s">
        <v>174</v>
      </c>
      <c r="E139" s="148" t="s">
        <v>421</v>
      </c>
      <c r="F139" s="148"/>
      <c r="G139" s="148"/>
      <c r="H139" s="171">
        <f>H140</f>
        <v>209800</v>
      </c>
      <c r="I139" s="209">
        <f t="shared" si="11"/>
        <v>209.8</v>
      </c>
      <c r="J139" s="209">
        <f t="shared" si="13"/>
        <v>231.9</v>
      </c>
      <c r="K139" s="337">
        <f>K140</f>
        <v>231900</v>
      </c>
      <c r="L139" s="337">
        <f>L140+L148</f>
        <v>254400</v>
      </c>
      <c r="M139" s="337">
        <f t="shared" si="15"/>
        <v>254.4</v>
      </c>
    </row>
    <row r="140" spans="1:13" ht="53.25">
      <c r="A140" s="208" t="s">
        <v>156</v>
      </c>
      <c r="B140" s="148" t="s">
        <v>201</v>
      </c>
      <c r="C140" s="148" t="s">
        <v>164</v>
      </c>
      <c r="D140" s="148" t="s">
        <v>174</v>
      </c>
      <c r="E140" s="148" t="s">
        <v>421</v>
      </c>
      <c r="F140" s="148" t="s">
        <v>157</v>
      </c>
      <c r="G140" s="148"/>
      <c r="H140" s="171">
        <f>H141</f>
        <v>209800</v>
      </c>
      <c r="I140" s="209">
        <f t="shared" si="11"/>
        <v>209.8</v>
      </c>
      <c r="J140" s="209">
        <f t="shared" si="13"/>
        <v>231.9</v>
      </c>
      <c r="K140" s="337">
        <f>K141</f>
        <v>231900</v>
      </c>
      <c r="L140" s="337">
        <f>L141</f>
        <v>254400</v>
      </c>
      <c r="M140" s="337">
        <f t="shared" si="15"/>
        <v>254.4</v>
      </c>
    </row>
    <row r="141" spans="1:13" ht="27" hidden="1">
      <c r="A141" s="208" t="s">
        <v>288</v>
      </c>
      <c r="B141" s="148" t="s">
        <v>201</v>
      </c>
      <c r="C141" s="148" t="s">
        <v>164</v>
      </c>
      <c r="D141" s="148" t="s">
        <v>174</v>
      </c>
      <c r="E141" s="148" t="s">
        <v>421</v>
      </c>
      <c r="F141" s="148" t="s">
        <v>289</v>
      </c>
      <c r="G141" s="148"/>
      <c r="H141" s="171">
        <f>H142+H145</f>
        <v>209800</v>
      </c>
      <c r="I141" s="209">
        <f t="shared" si="11"/>
        <v>209.8</v>
      </c>
      <c r="J141" s="209">
        <f t="shared" si="13"/>
        <v>231.9</v>
      </c>
      <c r="K141" s="337">
        <f>K142+K145</f>
        <v>231900</v>
      </c>
      <c r="L141" s="337">
        <f>L142+L145</f>
        <v>254400</v>
      </c>
      <c r="M141" s="337">
        <f t="shared" si="15"/>
        <v>254.4</v>
      </c>
    </row>
    <row r="142" spans="1:13" ht="15" hidden="1">
      <c r="A142" s="208" t="s">
        <v>249</v>
      </c>
      <c r="B142" s="148" t="s">
        <v>201</v>
      </c>
      <c r="C142" s="148" t="s">
        <v>164</v>
      </c>
      <c r="D142" s="148" t="s">
        <v>174</v>
      </c>
      <c r="E142" s="148" t="s">
        <v>421</v>
      </c>
      <c r="F142" s="148" t="s">
        <v>265</v>
      </c>
      <c r="G142" s="148"/>
      <c r="H142" s="171">
        <f>H143</f>
        <v>161200</v>
      </c>
      <c r="I142" s="209">
        <f t="shared" si="11"/>
        <v>161.2</v>
      </c>
      <c r="J142" s="209">
        <f t="shared" si="13"/>
        <v>178.12</v>
      </c>
      <c r="K142" s="337">
        <f>K143</f>
        <v>178120</v>
      </c>
      <c r="L142" s="337">
        <f>L143</f>
        <v>195392</v>
      </c>
      <c r="M142" s="337">
        <f t="shared" si="15"/>
        <v>195.392</v>
      </c>
    </row>
    <row r="143" spans="1:13" ht="15" hidden="1">
      <c r="A143" s="208" t="s">
        <v>166</v>
      </c>
      <c r="B143" s="148" t="s">
        <v>201</v>
      </c>
      <c r="C143" s="148" t="s">
        <v>164</v>
      </c>
      <c r="D143" s="148" t="s">
        <v>174</v>
      </c>
      <c r="E143" s="148" t="s">
        <v>421</v>
      </c>
      <c r="F143" s="148" t="s">
        <v>265</v>
      </c>
      <c r="G143" s="148" t="s">
        <v>167</v>
      </c>
      <c r="H143" s="171">
        <f>H144</f>
        <v>161200</v>
      </c>
      <c r="I143" s="209">
        <f t="shared" si="11"/>
        <v>161.2</v>
      </c>
      <c r="J143" s="209">
        <f t="shared" si="13"/>
        <v>178.12</v>
      </c>
      <c r="K143" s="337">
        <f>K144</f>
        <v>178120</v>
      </c>
      <c r="L143" s="337">
        <f>L144</f>
        <v>195392</v>
      </c>
      <c r="M143" s="337">
        <f t="shared" si="15"/>
        <v>195.392</v>
      </c>
    </row>
    <row r="144" spans="1:13" ht="15" hidden="1">
      <c r="A144" s="208" t="s">
        <v>168</v>
      </c>
      <c r="B144" s="148" t="s">
        <v>201</v>
      </c>
      <c r="C144" s="148" t="s">
        <v>164</v>
      </c>
      <c r="D144" s="148" t="s">
        <v>174</v>
      </c>
      <c r="E144" s="148" t="s">
        <v>421</v>
      </c>
      <c r="F144" s="148" t="s">
        <v>265</v>
      </c>
      <c r="G144" s="148" t="s">
        <v>169</v>
      </c>
      <c r="H144" s="171">
        <v>161200</v>
      </c>
      <c r="I144" s="209">
        <f t="shared" si="11"/>
        <v>161.2</v>
      </c>
      <c r="J144" s="209">
        <f t="shared" si="13"/>
        <v>178.12</v>
      </c>
      <c r="K144" s="337">
        <v>178120</v>
      </c>
      <c r="L144" s="337">
        <v>195392</v>
      </c>
      <c r="M144" s="337">
        <f t="shared" si="15"/>
        <v>195.392</v>
      </c>
    </row>
    <row r="145" spans="1:13" ht="39.75" hidden="1">
      <c r="A145" s="208" t="s">
        <v>251</v>
      </c>
      <c r="B145" s="148" t="s">
        <v>201</v>
      </c>
      <c r="C145" s="148" t="s">
        <v>164</v>
      </c>
      <c r="D145" s="148" t="s">
        <v>174</v>
      </c>
      <c r="E145" s="148" t="s">
        <v>421</v>
      </c>
      <c r="F145" s="148" t="s">
        <v>252</v>
      </c>
      <c r="G145" s="148"/>
      <c r="H145" s="171">
        <f>H146</f>
        <v>48600</v>
      </c>
      <c r="I145" s="209">
        <f t="shared" si="11"/>
        <v>48.6</v>
      </c>
      <c r="J145" s="209">
        <f t="shared" si="13"/>
        <v>53.78</v>
      </c>
      <c r="K145" s="337">
        <f>K146</f>
        <v>53780</v>
      </c>
      <c r="L145" s="337">
        <f>L146</f>
        <v>59008</v>
      </c>
      <c r="M145" s="337">
        <f t="shared" si="15"/>
        <v>59.008</v>
      </c>
    </row>
    <row r="146" spans="1:13" ht="15" hidden="1">
      <c r="A146" s="208" t="s">
        <v>166</v>
      </c>
      <c r="B146" s="148" t="s">
        <v>201</v>
      </c>
      <c r="C146" s="148" t="s">
        <v>164</v>
      </c>
      <c r="D146" s="148" t="s">
        <v>174</v>
      </c>
      <c r="E146" s="148" t="s">
        <v>421</v>
      </c>
      <c r="F146" s="148" t="s">
        <v>252</v>
      </c>
      <c r="G146" s="148" t="s">
        <v>167</v>
      </c>
      <c r="H146" s="171">
        <v>48600</v>
      </c>
      <c r="I146" s="209">
        <f t="shared" si="11"/>
        <v>48.6</v>
      </c>
      <c r="J146" s="209">
        <f t="shared" si="13"/>
        <v>53.78</v>
      </c>
      <c r="K146" s="337">
        <f>K147</f>
        <v>53780</v>
      </c>
      <c r="L146" s="337">
        <f>L147</f>
        <v>59008</v>
      </c>
      <c r="M146" s="337">
        <f t="shared" si="15"/>
        <v>59.008</v>
      </c>
    </row>
    <row r="147" spans="1:13" ht="18.75" customHeight="1" hidden="1">
      <c r="A147" s="208" t="s">
        <v>170</v>
      </c>
      <c r="B147" s="148" t="s">
        <v>201</v>
      </c>
      <c r="C147" s="148" t="s">
        <v>164</v>
      </c>
      <c r="D147" s="148" t="s">
        <v>174</v>
      </c>
      <c r="E147" s="148" t="s">
        <v>421</v>
      </c>
      <c r="F147" s="148" t="s">
        <v>252</v>
      </c>
      <c r="G147" s="148" t="s">
        <v>171</v>
      </c>
      <c r="H147" s="171">
        <v>48600</v>
      </c>
      <c r="I147" s="209">
        <f t="shared" si="11"/>
        <v>48.6</v>
      </c>
      <c r="J147" s="209">
        <f t="shared" si="13"/>
        <v>53.78</v>
      </c>
      <c r="K147" s="337">
        <v>53780</v>
      </c>
      <c r="L147" s="337">
        <v>59008</v>
      </c>
      <c r="M147" s="337">
        <f t="shared" si="15"/>
        <v>59.008</v>
      </c>
    </row>
    <row r="148" spans="1:13" ht="29.25" customHeight="1" hidden="1">
      <c r="A148" s="208" t="s">
        <v>233</v>
      </c>
      <c r="B148" s="148" t="s">
        <v>201</v>
      </c>
      <c r="C148" s="148" t="s">
        <v>164</v>
      </c>
      <c r="D148" s="148" t="s">
        <v>174</v>
      </c>
      <c r="E148" s="148" t="s">
        <v>421</v>
      </c>
      <c r="F148" s="148" t="s">
        <v>165</v>
      </c>
      <c r="G148" s="148"/>
      <c r="H148" s="171">
        <f>H149</f>
        <v>0</v>
      </c>
      <c r="I148" s="209">
        <f t="shared" si="11"/>
        <v>0</v>
      </c>
      <c r="J148" s="209">
        <f t="shared" si="13"/>
        <v>0</v>
      </c>
      <c r="K148" s="337">
        <f aca="true" t="shared" si="23" ref="K148:L151">K149</f>
        <v>0</v>
      </c>
      <c r="L148" s="337">
        <f t="shared" si="23"/>
        <v>0</v>
      </c>
      <c r="M148" s="337">
        <f t="shared" si="15"/>
        <v>0</v>
      </c>
    </row>
    <row r="149" spans="1:13" ht="35.25" customHeight="1" hidden="1">
      <c r="A149" s="208" t="s">
        <v>254</v>
      </c>
      <c r="B149" s="148" t="s">
        <v>201</v>
      </c>
      <c r="C149" s="148" t="s">
        <v>164</v>
      </c>
      <c r="D149" s="148" t="s">
        <v>174</v>
      </c>
      <c r="E149" s="148" t="s">
        <v>421</v>
      </c>
      <c r="F149" s="148" t="s">
        <v>255</v>
      </c>
      <c r="G149" s="148"/>
      <c r="H149" s="171">
        <f>H150</f>
        <v>0</v>
      </c>
      <c r="I149" s="209">
        <f t="shared" si="11"/>
        <v>0</v>
      </c>
      <c r="J149" s="209">
        <f t="shared" si="13"/>
        <v>0</v>
      </c>
      <c r="K149" s="337">
        <f t="shared" si="23"/>
        <v>0</v>
      </c>
      <c r="L149" s="337">
        <f t="shared" si="23"/>
        <v>0</v>
      </c>
      <c r="M149" s="337">
        <f t="shared" si="15"/>
        <v>0</v>
      </c>
    </row>
    <row r="150" spans="1:13" ht="27" hidden="1">
      <c r="A150" s="208" t="s">
        <v>256</v>
      </c>
      <c r="B150" s="148" t="s">
        <v>201</v>
      </c>
      <c r="C150" s="148" t="s">
        <v>164</v>
      </c>
      <c r="D150" s="148" t="s">
        <v>174</v>
      </c>
      <c r="E150" s="148" t="s">
        <v>421</v>
      </c>
      <c r="F150" s="148" t="s">
        <v>257</v>
      </c>
      <c r="G150" s="148"/>
      <c r="H150" s="171">
        <f>H151</f>
        <v>0</v>
      </c>
      <c r="I150" s="209">
        <f t="shared" si="11"/>
        <v>0</v>
      </c>
      <c r="J150" s="209">
        <f t="shared" si="13"/>
        <v>0</v>
      </c>
      <c r="K150" s="337">
        <f t="shared" si="23"/>
        <v>0</v>
      </c>
      <c r="L150" s="337">
        <f t="shared" si="23"/>
        <v>0</v>
      </c>
      <c r="M150" s="337">
        <f t="shared" si="15"/>
        <v>0</v>
      </c>
    </row>
    <row r="151" spans="1:15" ht="15" hidden="1">
      <c r="A151" s="208" t="s">
        <v>70</v>
      </c>
      <c r="B151" s="148" t="s">
        <v>201</v>
      </c>
      <c r="C151" s="148" t="s">
        <v>164</v>
      </c>
      <c r="D151" s="148" t="s">
        <v>174</v>
      </c>
      <c r="E151" s="148" t="s">
        <v>421</v>
      </c>
      <c r="F151" s="148" t="s">
        <v>257</v>
      </c>
      <c r="G151" s="148" t="s">
        <v>188</v>
      </c>
      <c r="H151" s="171">
        <f>H152</f>
        <v>0</v>
      </c>
      <c r="I151" s="209">
        <f t="shared" si="11"/>
        <v>0</v>
      </c>
      <c r="J151" s="209">
        <f t="shared" si="13"/>
        <v>0</v>
      </c>
      <c r="K151" s="337">
        <f t="shared" si="23"/>
        <v>0</v>
      </c>
      <c r="L151" s="337">
        <f t="shared" si="23"/>
        <v>0</v>
      </c>
      <c r="M151" s="337">
        <f t="shared" si="15"/>
        <v>0</v>
      </c>
      <c r="N151" s="144"/>
      <c r="O151" s="144"/>
    </row>
    <row r="152" spans="1:15" ht="15" hidden="1">
      <c r="A152" s="208" t="s">
        <v>191</v>
      </c>
      <c r="B152" s="148" t="s">
        <v>201</v>
      </c>
      <c r="C152" s="148" t="s">
        <v>164</v>
      </c>
      <c r="D152" s="148" t="s">
        <v>174</v>
      </c>
      <c r="E152" s="148" t="s">
        <v>421</v>
      </c>
      <c r="F152" s="148" t="s">
        <v>257</v>
      </c>
      <c r="G152" s="148" t="s">
        <v>192</v>
      </c>
      <c r="H152" s="171">
        <f>H153</f>
        <v>0</v>
      </c>
      <c r="I152" s="209">
        <f t="shared" si="11"/>
        <v>0</v>
      </c>
      <c r="J152" s="209">
        <f t="shared" si="13"/>
        <v>0</v>
      </c>
      <c r="K152" s="337">
        <f>K153</f>
        <v>0</v>
      </c>
      <c r="L152" s="337">
        <v>0</v>
      </c>
      <c r="M152" s="337">
        <f t="shared" si="15"/>
        <v>0</v>
      </c>
      <c r="N152" s="144"/>
      <c r="O152" s="144"/>
    </row>
    <row r="153" spans="1:15" ht="15" hidden="1">
      <c r="A153" s="208" t="s">
        <v>324</v>
      </c>
      <c r="B153" s="148" t="s">
        <v>201</v>
      </c>
      <c r="C153" s="148" t="s">
        <v>164</v>
      </c>
      <c r="D153" s="148" t="s">
        <v>174</v>
      </c>
      <c r="E153" s="148" t="s">
        <v>421</v>
      </c>
      <c r="F153" s="148" t="s">
        <v>257</v>
      </c>
      <c r="G153" s="148" t="s">
        <v>316</v>
      </c>
      <c r="H153" s="171">
        <v>0</v>
      </c>
      <c r="I153" s="209">
        <v>0</v>
      </c>
      <c r="J153" s="209">
        <v>0</v>
      </c>
      <c r="K153" s="337">
        <v>0</v>
      </c>
      <c r="L153" s="337">
        <v>0</v>
      </c>
      <c r="M153" s="337">
        <f t="shared" si="15"/>
        <v>0</v>
      </c>
      <c r="N153" s="144"/>
      <c r="O153" s="144"/>
    </row>
    <row r="154" spans="1:15" ht="26.25" customHeight="1">
      <c r="A154" s="197" t="s">
        <v>10</v>
      </c>
      <c r="B154" s="215">
        <v>950</v>
      </c>
      <c r="C154" s="216">
        <v>3</v>
      </c>
      <c r="D154" s="216">
        <v>0</v>
      </c>
      <c r="E154" s="217" t="s">
        <v>11</v>
      </c>
      <c r="F154" s="218" t="s">
        <v>11</v>
      </c>
      <c r="G154" s="203"/>
      <c r="H154" s="201">
        <f>H155</f>
        <v>30000</v>
      </c>
      <c r="I154" s="206">
        <f t="shared" si="11"/>
        <v>30</v>
      </c>
      <c r="J154" s="206">
        <f t="shared" si="13"/>
        <v>35</v>
      </c>
      <c r="K154" s="336">
        <f>K155</f>
        <v>35000</v>
      </c>
      <c r="L154" s="336">
        <f>L155</f>
        <v>0</v>
      </c>
      <c r="M154" s="336">
        <f t="shared" si="15"/>
        <v>0</v>
      </c>
      <c r="N154" s="144"/>
      <c r="O154" s="144"/>
    </row>
    <row r="155" spans="1:15" ht="28.5" customHeight="1">
      <c r="A155" s="140" t="s">
        <v>202</v>
      </c>
      <c r="B155" s="219">
        <v>950</v>
      </c>
      <c r="C155" s="220">
        <v>3</v>
      </c>
      <c r="D155" s="220">
        <v>14</v>
      </c>
      <c r="E155" s="213" t="s">
        <v>11</v>
      </c>
      <c r="F155" s="214" t="s">
        <v>11</v>
      </c>
      <c r="G155" s="148"/>
      <c r="H155" s="171">
        <f>H156</f>
        <v>30000</v>
      </c>
      <c r="I155" s="209">
        <f t="shared" si="11"/>
        <v>30</v>
      </c>
      <c r="J155" s="209">
        <f t="shared" si="13"/>
        <v>35</v>
      </c>
      <c r="K155" s="337">
        <f>K156</f>
        <v>35000</v>
      </c>
      <c r="L155" s="337">
        <f>L156</f>
        <v>0</v>
      </c>
      <c r="M155" s="337">
        <f t="shared" si="15"/>
        <v>0</v>
      </c>
      <c r="N155" s="144"/>
      <c r="O155" s="144"/>
    </row>
    <row r="156" spans="1:15" s="146" customFormat="1" ht="66.75" customHeight="1">
      <c r="A156" s="140" t="s">
        <v>463</v>
      </c>
      <c r="B156" s="219">
        <v>950</v>
      </c>
      <c r="C156" s="220">
        <v>3</v>
      </c>
      <c r="D156" s="220">
        <v>14</v>
      </c>
      <c r="E156" s="213">
        <v>8600000000</v>
      </c>
      <c r="F156" s="214" t="s">
        <v>11</v>
      </c>
      <c r="G156" s="221"/>
      <c r="H156" s="172">
        <f>H157+H186</f>
        <v>30000</v>
      </c>
      <c r="I156" s="222">
        <f t="shared" si="11"/>
        <v>30</v>
      </c>
      <c r="J156" s="209">
        <f t="shared" si="13"/>
        <v>35</v>
      </c>
      <c r="K156" s="339">
        <f>K157+K186</f>
        <v>35000</v>
      </c>
      <c r="L156" s="339">
        <f>L157+L186</f>
        <v>0</v>
      </c>
      <c r="M156" s="339">
        <f t="shared" si="15"/>
        <v>0</v>
      </c>
      <c r="N156" s="145"/>
      <c r="O156" s="145"/>
    </row>
    <row r="157" spans="1:15" s="146" customFormat="1" ht="12.75" customHeight="1">
      <c r="A157" s="140" t="s">
        <v>565</v>
      </c>
      <c r="B157" s="219">
        <v>950</v>
      </c>
      <c r="C157" s="220">
        <v>3</v>
      </c>
      <c r="D157" s="220">
        <v>14</v>
      </c>
      <c r="E157" s="213">
        <v>8600100000</v>
      </c>
      <c r="F157" s="214" t="s">
        <v>11</v>
      </c>
      <c r="G157" s="221"/>
      <c r="H157" s="172">
        <f>H158+H165+H179+H172</f>
        <v>30000</v>
      </c>
      <c r="I157" s="222">
        <f t="shared" si="11"/>
        <v>30</v>
      </c>
      <c r="J157" s="209">
        <f aca="true" t="shared" si="24" ref="J157:J177">K157/1000</f>
        <v>35</v>
      </c>
      <c r="K157" s="339">
        <f>K158+K165+K179</f>
        <v>35000</v>
      </c>
      <c r="L157" s="339">
        <f>L158+L165+L179</f>
        <v>0</v>
      </c>
      <c r="M157" s="339">
        <f aca="true" t="shared" si="25" ref="M157:M171">L157/1000</f>
        <v>0</v>
      </c>
      <c r="N157" s="145"/>
      <c r="O157" s="145"/>
    </row>
    <row r="158" spans="1:15" ht="42" customHeight="1">
      <c r="A158" s="158" t="s">
        <v>571</v>
      </c>
      <c r="B158" s="219">
        <v>950</v>
      </c>
      <c r="C158" s="220">
        <v>3</v>
      </c>
      <c r="D158" s="220">
        <v>14</v>
      </c>
      <c r="E158" s="213">
        <v>8600107001</v>
      </c>
      <c r="F158" s="214" t="s">
        <v>11</v>
      </c>
      <c r="G158" s="148"/>
      <c r="H158" s="171">
        <f>H159</f>
        <v>5000</v>
      </c>
      <c r="I158" s="209">
        <f t="shared" si="11"/>
        <v>5</v>
      </c>
      <c r="J158" s="209">
        <f t="shared" si="24"/>
        <v>5</v>
      </c>
      <c r="K158" s="337">
        <f aca="true" t="shared" si="26" ref="K158:L161">K159</f>
        <v>5000</v>
      </c>
      <c r="L158" s="337">
        <f t="shared" si="26"/>
        <v>0</v>
      </c>
      <c r="M158" s="339">
        <f t="shared" si="25"/>
        <v>0</v>
      </c>
      <c r="N158" s="144"/>
      <c r="O158" s="144"/>
    </row>
    <row r="159" spans="1:15" ht="24" customHeight="1">
      <c r="A159" s="140" t="s">
        <v>569</v>
      </c>
      <c r="B159" s="219">
        <v>950</v>
      </c>
      <c r="C159" s="220">
        <v>3</v>
      </c>
      <c r="D159" s="220">
        <v>14</v>
      </c>
      <c r="E159" s="213">
        <v>8600107001</v>
      </c>
      <c r="F159" s="214" t="s">
        <v>165</v>
      </c>
      <c r="G159" s="148"/>
      <c r="H159" s="171">
        <f>H160</f>
        <v>5000</v>
      </c>
      <c r="I159" s="209">
        <f t="shared" si="11"/>
        <v>5</v>
      </c>
      <c r="J159" s="209">
        <f t="shared" si="24"/>
        <v>5</v>
      </c>
      <c r="K159" s="337">
        <f t="shared" si="26"/>
        <v>5000</v>
      </c>
      <c r="L159" s="337">
        <f t="shared" si="26"/>
        <v>0</v>
      </c>
      <c r="M159" s="339">
        <f t="shared" si="25"/>
        <v>0</v>
      </c>
      <c r="N159" s="144"/>
      <c r="O159" s="144"/>
    </row>
    <row r="160" spans="1:15" ht="26.25" customHeight="1" hidden="1">
      <c r="A160" s="208" t="s">
        <v>254</v>
      </c>
      <c r="B160" s="219">
        <v>950</v>
      </c>
      <c r="C160" s="220">
        <v>3</v>
      </c>
      <c r="D160" s="220">
        <v>14</v>
      </c>
      <c r="E160" s="213">
        <v>8600107001</v>
      </c>
      <c r="F160" s="148" t="s">
        <v>255</v>
      </c>
      <c r="G160" s="148"/>
      <c r="H160" s="171">
        <f>H161</f>
        <v>5000</v>
      </c>
      <c r="I160" s="209">
        <f t="shared" si="11"/>
        <v>5</v>
      </c>
      <c r="J160" s="209">
        <f t="shared" si="24"/>
        <v>5</v>
      </c>
      <c r="K160" s="337">
        <f t="shared" si="26"/>
        <v>5000</v>
      </c>
      <c r="L160" s="337">
        <f t="shared" si="26"/>
        <v>0</v>
      </c>
      <c r="M160" s="339">
        <f t="shared" si="25"/>
        <v>0</v>
      </c>
      <c r="N160" s="144"/>
      <c r="O160" s="144"/>
    </row>
    <row r="161" spans="1:15" ht="24" customHeight="1" hidden="1">
      <c r="A161" s="208" t="s">
        <v>256</v>
      </c>
      <c r="B161" s="219">
        <v>950</v>
      </c>
      <c r="C161" s="220">
        <v>3</v>
      </c>
      <c r="D161" s="220">
        <v>14</v>
      </c>
      <c r="E161" s="213">
        <v>8600107001</v>
      </c>
      <c r="F161" s="148" t="s">
        <v>257</v>
      </c>
      <c r="G161" s="148"/>
      <c r="H161" s="171">
        <f>H162</f>
        <v>5000</v>
      </c>
      <c r="I161" s="209">
        <f t="shared" si="11"/>
        <v>5</v>
      </c>
      <c r="J161" s="209">
        <f t="shared" si="24"/>
        <v>5</v>
      </c>
      <c r="K161" s="337">
        <f t="shared" si="26"/>
        <v>5000</v>
      </c>
      <c r="L161" s="337">
        <f t="shared" si="26"/>
        <v>0</v>
      </c>
      <c r="M161" s="339">
        <f t="shared" si="25"/>
        <v>0</v>
      </c>
      <c r="N161" s="144"/>
      <c r="O161" s="144"/>
    </row>
    <row r="162" spans="1:15" ht="19.5" customHeight="1" hidden="1">
      <c r="A162" s="208" t="s">
        <v>70</v>
      </c>
      <c r="B162" s="219">
        <v>950</v>
      </c>
      <c r="C162" s="220">
        <v>3</v>
      </c>
      <c r="D162" s="220">
        <v>14</v>
      </c>
      <c r="E162" s="213">
        <v>8600107001</v>
      </c>
      <c r="F162" s="148" t="s">
        <v>257</v>
      </c>
      <c r="G162" s="148" t="s">
        <v>188</v>
      </c>
      <c r="H162" s="171">
        <f>+H163</f>
        <v>5000</v>
      </c>
      <c r="I162" s="209">
        <f t="shared" si="11"/>
        <v>5</v>
      </c>
      <c r="J162" s="209">
        <f t="shared" si="24"/>
        <v>5</v>
      </c>
      <c r="K162" s="337">
        <f>K163</f>
        <v>5000</v>
      </c>
      <c r="L162" s="337">
        <f>L163</f>
        <v>0</v>
      </c>
      <c r="M162" s="339">
        <f t="shared" si="25"/>
        <v>0</v>
      </c>
      <c r="N162" s="144"/>
      <c r="O162" s="144"/>
    </row>
    <row r="163" spans="1:15" ht="15" hidden="1">
      <c r="A163" s="208" t="s">
        <v>191</v>
      </c>
      <c r="B163" s="219">
        <v>950</v>
      </c>
      <c r="C163" s="220">
        <v>3</v>
      </c>
      <c r="D163" s="220">
        <v>14</v>
      </c>
      <c r="E163" s="213">
        <v>8600107001</v>
      </c>
      <c r="F163" s="148" t="s">
        <v>257</v>
      </c>
      <c r="G163" s="148" t="s">
        <v>192</v>
      </c>
      <c r="H163" s="175">
        <f>H164</f>
        <v>5000</v>
      </c>
      <c r="I163" s="209">
        <f t="shared" si="11"/>
        <v>5</v>
      </c>
      <c r="J163" s="209">
        <f t="shared" si="24"/>
        <v>5</v>
      </c>
      <c r="K163" s="337">
        <f>K164</f>
        <v>5000</v>
      </c>
      <c r="L163" s="337">
        <f>L164</f>
        <v>0</v>
      </c>
      <c r="M163" s="339">
        <f t="shared" si="25"/>
        <v>0</v>
      </c>
      <c r="N163" s="144"/>
      <c r="O163" s="144"/>
    </row>
    <row r="164" spans="1:15" ht="15" hidden="1">
      <c r="A164" s="158" t="s">
        <v>324</v>
      </c>
      <c r="B164" s="219">
        <v>950</v>
      </c>
      <c r="C164" s="220">
        <v>3</v>
      </c>
      <c r="D164" s="220">
        <v>14</v>
      </c>
      <c r="E164" s="213">
        <v>8600107001</v>
      </c>
      <c r="F164" s="148" t="s">
        <v>257</v>
      </c>
      <c r="G164" s="148" t="s">
        <v>316</v>
      </c>
      <c r="H164" s="175">
        <v>5000</v>
      </c>
      <c r="I164" s="209">
        <f t="shared" si="11"/>
        <v>5</v>
      </c>
      <c r="J164" s="209">
        <f t="shared" si="24"/>
        <v>5</v>
      </c>
      <c r="K164" s="337">
        <v>5000</v>
      </c>
      <c r="L164" s="337">
        <v>0</v>
      </c>
      <c r="M164" s="339">
        <f t="shared" si="25"/>
        <v>0</v>
      </c>
      <c r="N164" s="144"/>
      <c r="O164" s="144"/>
    </row>
    <row r="165" spans="1:15" ht="27">
      <c r="A165" s="158" t="s">
        <v>572</v>
      </c>
      <c r="B165" s="219">
        <v>950</v>
      </c>
      <c r="C165" s="220">
        <v>3</v>
      </c>
      <c r="D165" s="220">
        <v>14</v>
      </c>
      <c r="E165" s="213">
        <v>8600107002</v>
      </c>
      <c r="F165" s="214"/>
      <c r="G165" s="148"/>
      <c r="H165" s="175">
        <f aca="true" t="shared" si="27" ref="H165:H170">H166</f>
        <v>5000</v>
      </c>
      <c r="I165" s="209">
        <f aca="true" t="shared" si="28" ref="I165:I228">H165/1000</f>
        <v>5</v>
      </c>
      <c r="J165" s="209">
        <f t="shared" si="24"/>
        <v>10</v>
      </c>
      <c r="K165" s="209">
        <f aca="true" t="shared" si="29" ref="K165:L170">K166</f>
        <v>10000</v>
      </c>
      <c r="L165" s="209">
        <f t="shared" si="29"/>
        <v>0</v>
      </c>
      <c r="M165" s="339">
        <f t="shared" si="25"/>
        <v>0</v>
      </c>
      <c r="N165" s="144"/>
      <c r="O165" s="144"/>
    </row>
    <row r="166" spans="1:15" ht="27">
      <c r="A166" s="140" t="s">
        <v>569</v>
      </c>
      <c r="B166" s="219">
        <v>950</v>
      </c>
      <c r="C166" s="220">
        <v>3</v>
      </c>
      <c r="D166" s="220">
        <v>14</v>
      </c>
      <c r="E166" s="213">
        <v>8600107002</v>
      </c>
      <c r="F166" s="214" t="s">
        <v>165</v>
      </c>
      <c r="G166" s="148"/>
      <c r="H166" s="175">
        <f t="shared" si="27"/>
        <v>5000</v>
      </c>
      <c r="I166" s="209">
        <f t="shared" si="28"/>
        <v>5</v>
      </c>
      <c r="J166" s="209">
        <f t="shared" si="24"/>
        <v>10</v>
      </c>
      <c r="K166" s="209">
        <f t="shared" si="29"/>
        <v>10000</v>
      </c>
      <c r="L166" s="209">
        <f t="shared" si="29"/>
        <v>0</v>
      </c>
      <c r="M166" s="339">
        <f t="shared" si="25"/>
        <v>0</v>
      </c>
      <c r="N166" s="144"/>
      <c r="O166" s="131"/>
    </row>
    <row r="167" spans="1:15" ht="27" hidden="1">
      <c r="A167" s="208" t="s">
        <v>254</v>
      </c>
      <c r="B167" s="219">
        <v>950</v>
      </c>
      <c r="C167" s="220">
        <v>3</v>
      </c>
      <c r="D167" s="220">
        <v>14</v>
      </c>
      <c r="E167" s="213">
        <v>8600107002</v>
      </c>
      <c r="F167" s="148" t="s">
        <v>255</v>
      </c>
      <c r="G167" s="148"/>
      <c r="H167" s="175">
        <f t="shared" si="27"/>
        <v>5000</v>
      </c>
      <c r="I167" s="209">
        <f t="shared" si="28"/>
        <v>5</v>
      </c>
      <c r="J167" s="209">
        <f t="shared" si="24"/>
        <v>10</v>
      </c>
      <c r="K167" s="209">
        <f t="shared" si="29"/>
        <v>10000</v>
      </c>
      <c r="L167" s="209">
        <f t="shared" si="29"/>
        <v>0</v>
      </c>
      <c r="M167" s="339">
        <f t="shared" si="25"/>
        <v>0</v>
      </c>
      <c r="N167" s="144"/>
      <c r="O167" s="144"/>
    </row>
    <row r="168" spans="1:15" ht="27" hidden="1">
      <c r="A168" s="208" t="s">
        <v>256</v>
      </c>
      <c r="B168" s="219">
        <v>950</v>
      </c>
      <c r="C168" s="220">
        <v>3</v>
      </c>
      <c r="D168" s="220">
        <v>14</v>
      </c>
      <c r="E168" s="213">
        <v>8600107002</v>
      </c>
      <c r="F168" s="148" t="s">
        <v>257</v>
      </c>
      <c r="G168" s="148"/>
      <c r="H168" s="175">
        <f t="shared" si="27"/>
        <v>5000</v>
      </c>
      <c r="I168" s="209">
        <f t="shared" si="28"/>
        <v>5</v>
      </c>
      <c r="J168" s="209">
        <f t="shared" si="24"/>
        <v>10</v>
      </c>
      <c r="K168" s="209">
        <f t="shared" si="29"/>
        <v>10000</v>
      </c>
      <c r="L168" s="209">
        <f t="shared" si="29"/>
        <v>0</v>
      </c>
      <c r="M168" s="339">
        <f t="shared" si="25"/>
        <v>0</v>
      </c>
      <c r="N168" s="144"/>
      <c r="O168" s="144"/>
    </row>
    <row r="169" spans="1:15" ht="15" hidden="1">
      <c r="A169" s="208" t="s">
        <v>70</v>
      </c>
      <c r="B169" s="219">
        <v>950</v>
      </c>
      <c r="C169" s="220">
        <v>3</v>
      </c>
      <c r="D169" s="220">
        <v>14</v>
      </c>
      <c r="E169" s="213">
        <v>8600107002</v>
      </c>
      <c r="F169" s="148" t="s">
        <v>257</v>
      </c>
      <c r="G169" s="148" t="s">
        <v>188</v>
      </c>
      <c r="H169" s="175">
        <f t="shared" si="27"/>
        <v>5000</v>
      </c>
      <c r="I169" s="209">
        <f t="shared" si="28"/>
        <v>5</v>
      </c>
      <c r="J169" s="209">
        <f t="shared" si="24"/>
        <v>10</v>
      </c>
      <c r="K169" s="209">
        <f t="shared" si="29"/>
        <v>10000</v>
      </c>
      <c r="L169" s="209">
        <f t="shared" si="29"/>
        <v>0</v>
      </c>
      <c r="M169" s="339">
        <f t="shared" si="25"/>
        <v>0</v>
      </c>
      <c r="N169" s="144"/>
      <c r="O169" s="144"/>
    </row>
    <row r="170" spans="1:15" ht="15" hidden="1">
      <c r="A170" s="208" t="s">
        <v>191</v>
      </c>
      <c r="B170" s="219">
        <v>950</v>
      </c>
      <c r="C170" s="220">
        <v>3</v>
      </c>
      <c r="D170" s="220">
        <v>14</v>
      </c>
      <c r="E170" s="213">
        <v>8600107002</v>
      </c>
      <c r="F170" s="148" t="s">
        <v>257</v>
      </c>
      <c r="G170" s="148" t="s">
        <v>192</v>
      </c>
      <c r="H170" s="175">
        <f t="shared" si="27"/>
        <v>5000</v>
      </c>
      <c r="I170" s="209">
        <f t="shared" si="28"/>
        <v>5</v>
      </c>
      <c r="J170" s="209">
        <f t="shared" si="24"/>
        <v>10</v>
      </c>
      <c r="K170" s="209">
        <f t="shared" si="29"/>
        <v>10000</v>
      </c>
      <c r="L170" s="209">
        <f t="shared" si="29"/>
        <v>0</v>
      </c>
      <c r="M170" s="339">
        <f t="shared" si="25"/>
        <v>0</v>
      </c>
      <c r="N170" s="144"/>
      <c r="O170" s="144"/>
    </row>
    <row r="171" spans="1:15" ht="15" hidden="1">
      <c r="A171" s="158" t="s">
        <v>324</v>
      </c>
      <c r="B171" s="219">
        <v>950</v>
      </c>
      <c r="C171" s="220">
        <v>3</v>
      </c>
      <c r="D171" s="220">
        <v>14</v>
      </c>
      <c r="E171" s="213">
        <v>8600107002</v>
      </c>
      <c r="F171" s="148" t="s">
        <v>257</v>
      </c>
      <c r="G171" s="148" t="s">
        <v>316</v>
      </c>
      <c r="H171" s="175">
        <v>5000</v>
      </c>
      <c r="I171" s="209">
        <v>0</v>
      </c>
      <c r="J171" s="209">
        <f t="shared" si="24"/>
        <v>10</v>
      </c>
      <c r="K171" s="209">
        <v>10000</v>
      </c>
      <c r="L171" s="209">
        <v>0</v>
      </c>
      <c r="M171" s="339">
        <f t="shared" si="25"/>
        <v>0</v>
      </c>
      <c r="N171" s="144"/>
      <c r="O171" s="144"/>
    </row>
    <row r="172" spans="1:15" ht="39.75" hidden="1">
      <c r="A172" s="158" t="s">
        <v>346</v>
      </c>
      <c r="B172" s="219">
        <v>950</v>
      </c>
      <c r="C172" s="220">
        <v>3</v>
      </c>
      <c r="D172" s="220">
        <v>14</v>
      </c>
      <c r="E172" s="213">
        <v>8600107006</v>
      </c>
      <c r="F172" s="148"/>
      <c r="G172" s="148"/>
      <c r="H172" s="175">
        <f aca="true" t="shared" si="30" ref="H172:H177">H173</f>
        <v>0</v>
      </c>
      <c r="I172" s="209">
        <f t="shared" si="28"/>
        <v>0</v>
      </c>
      <c r="J172" s="209">
        <f t="shared" si="24"/>
        <v>0</v>
      </c>
      <c r="K172" s="209">
        <f>K173</f>
        <v>0</v>
      </c>
      <c r="L172" s="209">
        <f>L173</f>
        <v>0</v>
      </c>
      <c r="M172" s="339">
        <v>0</v>
      </c>
      <c r="N172" s="144"/>
      <c r="O172" s="144"/>
    </row>
    <row r="173" spans="1:15" ht="26.25" hidden="1">
      <c r="A173" s="128" t="s">
        <v>299</v>
      </c>
      <c r="B173" s="219">
        <v>950</v>
      </c>
      <c r="C173" s="220">
        <v>3</v>
      </c>
      <c r="D173" s="220">
        <v>14</v>
      </c>
      <c r="E173" s="213">
        <v>8600107006</v>
      </c>
      <c r="F173" s="214" t="s">
        <v>165</v>
      </c>
      <c r="G173" s="148"/>
      <c r="H173" s="175">
        <f t="shared" si="30"/>
        <v>0</v>
      </c>
      <c r="I173" s="209">
        <f t="shared" si="28"/>
        <v>0</v>
      </c>
      <c r="J173" s="209">
        <f t="shared" si="24"/>
        <v>0</v>
      </c>
      <c r="K173" s="209">
        <f>K174</f>
        <v>0</v>
      </c>
      <c r="L173" s="209">
        <f>L174</f>
        <v>0</v>
      </c>
      <c r="M173" s="339">
        <v>0</v>
      </c>
      <c r="N173" s="144"/>
      <c r="O173" s="144"/>
    </row>
    <row r="174" spans="1:15" ht="27" hidden="1">
      <c r="A174" s="208" t="s">
        <v>254</v>
      </c>
      <c r="B174" s="219">
        <v>950</v>
      </c>
      <c r="C174" s="220">
        <v>3</v>
      </c>
      <c r="D174" s="220">
        <v>14</v>
      </c>
      <c r="E174" s="213">
        <v>8600107006</v>
      </c>
      <c r="F174" s="148" t="s">
        <v>255</v>
      </c>
      <c r="G174" s="148"/>
      <c r="H174" s="175">
        <f t="shared" si="30"/>
        <v>0</v>
      </c>
      <c r="I174" s="209">
        <f t="shared" si="28"/>
        <v>0</v>
      </c>
      <c r="J174" s="209">
        <f t="shared" si="24"/>
        <v>0</v>
      </c>
      <c r="K174" s="337"/>
      <c r="L174" s="337"/>
      <c r="M174" s="339"/>
      <c r="N174" s="144"/>
      <c r="O174" s="144"/>
    </row>
    <row r="175" spans="1:15" ht="27" hidden="1">
      <c r="A175" s="208" t="s">
        <v>256</v>
      </c>
      <c r="B175" s="219">
        <v>950</v>
      </c>
      <c r="C175" s="220">
        <v>3</v>
      </c>
      <c r="D175" s="220">
        <v>14</v>
      </c>
      <c r="E175" s="213">
        <v>8600107006</v>
      </c>
      <c r="F175" s="148" t="s">
        <v>257</v>
      </c>
      <c r="G175" s="148"/>
      <c r="H175" s="175">
        <f t="shared" si="30"/>
        <v>0</v>
      </c>
      <c r="I175" s="209">
        <f t="shared" si="28"/>
        <v>0</v>
      </c>
      <c r="J175" s="209">
        <f t="shared" si="24"/>
        <v>0</v>
      </c>
      <c r="K175" s="337"/>
      <c r="L175" s="337"/>
      <c r="M175" s="339"/>
      <c r="N175" s="144"/>
      <c r="O175" s="144"/>
    </row>
    <row r="176" spans="1:15" ht="15" hidden="1">
      <c r="A176" s="208" t="s">
        <v>70</v>
      </c>
      <c r="B176" s="219">
        <v>950</v>
      </c>
      <c r="C176" s="220">
        <v>3</v>
      </c>
      <c r="D176" s="220">
        <v>14</v>
      </c>
      <c r="E176" s="213">
        <v>8600107006</v>
      </c>
      <c r="F176" s="148" t="s">
        <v>257</v>
      </c>
      <c r="G176" s="148" t="s">
        <v>188</v>
      </c>
      <c r="H176" s="175">
        <f t="shared" si="30"/>
        <v>0</v>
      </c>
      <c r="I176" s="209">
        <f t="shared" si="28"/>
        <v>0</v>
      </c>
      <c r="J176" s="209">
        <f t="shared" si="24"/>
        <v>0</v>
      </c>
      <c r="K176" s="337"/>
      <c r="L176" s="337"/>
      <c r="M176" s="339"/>
      <c r="N176" s="144"/>
      <c r="O176" s="144"/>
    </row>
    <row r="177" spans="1:15" ht="15" hidden="1">
      <c r="A177" s="212" t="s">
        <v>191</v>
      </c>
      <c r="B177" s="219">
        <v>950</v>
      </c>
      <c r="C177" s="220">
        <v>3</v>
      </c>
      <c r="D177" s="220">
        <v>14</v>
      </c>
      <c r="E177" s="213">
        <v>8600107006</v>
      </c>
      <c r="F177" s="148" t="s">
        <v>257</v>
      </c>
      <c r="G177" s="148" t="s">
        <v>192</v>
      </c>
      <c r="H177" s="175">
        <f t="shared" si="30"/>
        <v>0</v>
      </c>
      <c r="I177" s="209">
        <f t="shared" si="28"/>
        <v>0</v>
      </c>
      <c r="J177" s="209">
        <f t="shared" si="24"/>
        <v>0</v>
      </c>
      <c r="K177" s="337"/>
      <c r="L177" s="337"/>
      <c r="M177" s="339"/>
      <c r="N177" s="144"/>
      <c r="O177" s="144"/>
    </row>
    <row r="178" spans="1:15" ht="15" hidden="1">
      <c r="A178" s="158" t="s">
        <v>324</v>
      </c>
      <c r="B178" s="219">
        <v>950</v>
      </c>
      <c r="C178" s="220">
        <v>3</v>
      </c>
      <c r="D178" s="220">
        <v>14</v>
      </c>
      <c r="E178" s="213">
        <v>8600107006</v>
      </c>
      <c r="F178" s="148" t="s">
        <v>257</v>
      </c>
      <c r="G178" s="148" t="s">
        <v>316</v>
      </c>
      <c r="H178" s="175">
        <v>0</v>
      </c>
      <c r="I178" s="209">
        <f t="shared" si="28"/>
        <v>0</v>
      </c>
      <c r="J178" s="209"/>
      <c r="K178" s="337"/>
      <c r="L178" s="337"/>
      <c r="M178" s="339"/>
      <c r="N178" s="144"/>
      <c r="O178" s="144"/>
    </row>
    <row r="179" spans="1:15" ht="15">
      <c r="A179" s="158" t="s">
        <v>401</v>
      </c>
      <c r="B179" s="219">
        <v>950</v>
      </c>
      <c r="C179" s="220">
        <v>3</v>
      </c>
      <c r="D179" s="220">
        <v>14</v>
      </c>
      <c r="E179" s="213">
        <v>8600107011</v>
      </c>
      <c r="F179" s="203"/>
      <c r="G179" s="203"/>
      <c r="H179" s="202">
        <f aca="true" t="shared" si="31" ref="H179:H184">H180</f>
        <v>20000</v>
      </c>
      <c r="I179" s="209">
        <f t="shared" si="28"/>
        <v>20</v>
      </c>
      <c r="J179" s="209">
        <f aca="true" t="shared" si="32" ref="J179:J185">K179/1000</f>
        <v>20</v>
      </c>
      <c r="K179" s="206">
        <f aca="true" t="shared" si="33" ref="K179:L184">K180</f>
        <v>20000</v>
      </c>
      <c r="L179" s="206">
        <f t="shared" si="33"/>
        <v>0</v>
      </c>
      <c r="M179" s="209">
        <f aca="true" t="shared" si="34" ref="M179:M204">L179/1000</f>
        <v>0</v>
      </c>
      <c r="N179" s="144"/>
      <c r="O179" s="144"/>
    </row>
    <row r="180" spans="1:15" ht="27">
      <c r="A180" s="140" t="s">
        <v>569</v>
      </c>
      <c r="B180" s="219">
        <v>950</v>
      </c>
      <c r="C180" s="220">
        <v>3</v>
      </c>
      <c r="D180" s="220">
        <v>14</v>
      </c>
      <c r="E180" s="213">
        <v>8600107011</v>
      </c>
      <c r="F180" s="214" t="s">
        <v>165</v>
      </c>
      <c r="G180" s="148"/>
      <c r="H180" s="175">
        <f t="shared" si="31"/>
        <v>20000</v>
      </c>
      <c r="I180" s="209">
        <f t="shared" si="28"/>
        <v>20</v>
      </c>
      <c r="J180" s="209">
        <f t="shared" si="32"/>
        <v>20</v>
      </c>
      <c r="K180" s="209">
        <f t="shared" si="33"/>
        <v>20000</v>
      </c>
      <c r="L180" s="209">
        <f t="shared" si="33"/>
        <v>0</v>
      </c>
      <c r="M180" s="209">
        <f t="shared" si="34"/>
        <v>0</v>
      </c>
      <c r="N180" s="144"/>
      <c r="O180" s="144"/>
    </row>
    <row r="181" spans="1:15" ht="27" hidden="1">
      <c r="A181" s="208" t="s">
        <v>254</v>
      </c>
      <c r="B181" s="219">
        <v>950</v>
      </c>
      <c r="C181" s="220">
        <v>3</v>
      </c>
      <c r="D181" s="220">
        <v>14</v>
      </c>
      <c r="E181" s="213">
        <v>8600107011</v>
      </c>
      <c r="F181" s="148" t="s">
        <v>255</v>
      </c>
      <c r="G181" s="148"/>
      <c r="H181" s="175">
        <f t="shared" si="31"/>
        <v>20000</v>
      </c>
      <c r="I181" s="209">
        <f t="shared" si="28"/>
        <v>20</v>
      </c>
      <c r="J181" s="206">
        <f t="shared" si="32"/>
        <v>20</v>
      </c>
      <c r="K181" s="209">
        <f t="shared" si="33"/>
        <v>20000</v>
      </c>
      <c r="L181" s="209">
        <f t="shared" si="33"/>
        <v>0</v>
      </c>
      <c r="M181" s="209">
        <f t="shared" si="34"/>
        <v>0</v>
      </c>
      <c r="N181" s="144"/>
      <c r="O181" s="144"/>
    </row>
    <row r="182" spans="1:15" ht="27" hidden="1">
      <c r="A182" s="208" t="s">
        <v>256</v>
      </c>
      <c r="B182" s="219">
        <v>950</v>
      </c>
      <c r="C182" s="220">
        <v>3</v>
      </c>
      <c r="D182" s="220">
        <v>14</v>
      </c>
      <c r="E182" s="213">
        <v>8600107011</v>
      </c>
      <c r="F182" s="148" t="s">
        <v>257</v>
      </c>
      <c r="G182" s="148"/>
      <c r="H182" s="175">
        <f t="shared" si="31"/>
        <v>20000</v>
      </c>
      <c r="I182" s="209">
        <f t="shared" si="28"/>
        <v>20</v>
      </c>
      <c r="J182" s="206">
        <f t="shared" si="32"/>
        <v>20</v>
      </c>
      <c r="K182" s="209">
        <f t="shared" si="33"/>
        <v>20000</v>
      </c>
      <c r="L182" s="209">
        <f t="shared" si="33"/>
        <v>0</v>
      </c>
      <c r="M182" s="209">
        <f t="shared" si="34"/>
        <v>0</v>
      </c>
      <c r="N182" s="144"/>
      <c r="O182" s="144"/>
    </row>
    <row r="183" spans="1:15" ht="15" hidden="1">
      <c r="A183" s="208" t="s">
        <v>70</v>
      </c>
      <c r="B183" s="219">
        <v>950</v>
      </c>
      <c r="C183" s="220">
        <v>3</v>
      </c>
      <c r="D183" s="220">
        <v>14</v>
      </c>
      <c r="E183" s="213">
        <v>8600107011</v>
      </c>
      <c r="F183" s="148" t="s">
        <v>257</v>
      </c>
      <c r="G183" s="148" t="s">
        <v>188</v>
      </c>
      <c r="H183" s="175">
        <f t="shared" si="31"/>
        <v>20000</v>
      </c>
      <c r="I183" s="209">
        <f t="shared" si="28"/>
        <v>20</v>
      </c>
      <c r="J183" s="206">
        <f t="shared" si="32"/>
        <v>20</v>
      </c>
      <c r="K183" s="209">
        <f t="shared" si="33"/>
        <v>20000</v>
      </c>
      <c r="L183" s="209">
        <f t="shared" si="33"/>
        <v>0</v>
      </c>
      <c r="M183" s="209">
        <f t="shared" si="34"/>
        <v>0</v>
      </c>
      <c r="N183" s="144"/>
      <c r="O183" s="144"/>
    </row>
    <row r="184" spans="1:15" ht="15" hidden="1">
      <c r="A184" s="212" t="s">
        <v>191</v>
      </c>
      <c r="B184" s="219">
        <v>950</v>
      </c>
      <c r="C184" s="220">
        <v>3</v>
      </c>
      <c r="D184" s="220">
        <v>14</v>
      </c>
      <c r="E184" s="213">
        <v>8600107011</v>
      </c>
      <c r="F184" s="148" t="s">
        <v>257</v>
      </c>
      <c r="G184" s="148" t="s">
        <v>192</v>
      </c>
      <c r="H184" s="175">
        <f t="shared" si="31"/>
        <v>20000</v>
      </c>
      <c r="I184" s="209">
        <f t="shared" si="28"/>
        <v>20</v>
      </c>
      <c r="J184" s="206">
        <f t="shared" si="32"/>
        <v>20</v>
      </c>
      <c r="K184" s="209">
        <f t="shared" si="33"/>
        <v>20000</v>
      </c>
      <c r="L184" s="209">
        <f t="shared" si="33"/>
        <v>0</v>
      </c>
      <c r="M184" s="209">
        <f t="shared" si="34"/>
        <v>0</v>
      </c>
      <c r="N184" s="144"/>
      <c r="O184" s="144"/>
    </row>
    <row r="185" spans="1:15" ht="15" hidden="1">
      <c r="A185" s="158" t="s">
        <v>324</v>
      </c>
      <c r="B185" s="219">
        <v>950</v>
      </c>
      <c r="C185" s="220">
        <v>3</v>
      </c>
      <c r="D185" s="220">
        <v>14</v>
      </c>
      <c r="E185" s="213">
        <v>8600107011</v>
      </c>
      <c r="F185" s="148" t="s">
        <v>257</v>
      </c>
      <c r="G185" s="148" t="s">
        <v>316</v>
      </c>
      <c r="H185" s="175">
        <v>20000</v>
      </c>
      <c r="I185" s="209">
        <f t="shared" si="28"/>
        <v>20</v>
      </c>
      <c r="J185" s="206">
        <f t="shared" si="32"/>
        <v>20</v>
      </c>
      <c r="K185" s="209">
        <v>20000</v>
      </c>
      <c r="L185" s="209">
        <v>0</v>
      </c>
      <c r="M185" s="209">
        <f t="shared" si="34"/>
        <v>0</v>
      </c>
      <c r="N185" s="144"/>
      <c r="O185" s="144"/>
    </row>
    <row r="186" spans="1:15" ht="27" hidden="1">
      <c r="A186" s="158" t="s">
        <v>466</v>
      </c>
      <c r="B186" s="219">
        <v>950</v>
      </c>
      <c r="C186" s="220">
        <v>3</v>
      </c>
      <c r="D186" s="220">
        <v>14</v>
      </c>
      <c r="E186" s="213">
        <v>8600307003</v>
      </c>
      <c r="F186" s="148"/>
      <c r="G186" s="148"/>
      <c r="H186" s="175">
        <f aca="true" t="shared" si="35" ref="H186:H192">H187</f>
        <v>0</v>
      </c>
      <c r="I186" s="209">
        <f t="shared" si="28"/>
        <v>0</v>
      </c>
      <c r="J186" s="209">
        <v>0</v>
      </c>
      <c r="K186" s="209">
        <f aca="true" t="shared" si="36" ref="K186:L188">K187</f>
        <v>0</v>
      </c>
      <c r="L186" s="209">
        <f t="shared" si="36"/>
        <v>0</v>
      </c>
      <c r="M186" s="209">
        <v>0</v>
      </c>
      <c r="N186" s="144"/>
      <c r="O186" s="144"/>
    </row>
    <row r="187" spans="1:15" ht="27" hidden="1">
      <c r="A187" s="158" t="s">
        <v>467</v>
      </c>
      <c r="B187" s="219">
        <v>950</v>
      </c>
      <c r="C187" s="220">
        <v>3</v>
      </c>
      <c r="D187" s="220">
        <v>14</v>
      </c>
      <c r="E187" s="213">
        <v>8600307003</v>
      </c>
      <c r="F187" s="148"/>
      <c r="G187" s="148"/>
      <c r="H187" s="175">
        <f t="shared" si="35"/>
        <v>0</v>
      </c>
      <c r="I187" s="209">
        <f t="shared" si="28"/>
        <v>0</v>
      </c>
      <c r="J187" s="209">
        <v>0</v>
      </c>
      <c r="K187" s="209">
        <f t="shared" si="36"/>
        <v>0</v>
      </c>
      <c r="L187" s="209">
        <f t="shared" si="36"/>
        <v>0</v>
      </c>
      <c r="M187" s="209">
        <v>0</v>
      </c>
      <c r="N187" s="144"/>
      <c r="O187" s="144"/>
    </row>
    <row r="188" spans="1:15" ht="27" hidden="1">
      <c r="A188" s="140" t="s">
        <v>233</v>
      </c>
      <c r="B188" s="219">
        <v>950</v>
      </c>
      <c r="C188" s="220">
        <v>3</v>
      </c>
      <c r="D188" s="220">
        <v>14</v>
      </c>
      <c r="E188" s="213">
        <v>8600307003</v>
      </c>
      <c r="F188" s="214" t="s">
        <v>165</v>
      </c>
      <c r="G188" s="148"/>
      <c r="H188" s="175">
        <f t="shared" si="35"/>
        <v>0</v>
      </c>
      <c r="I188" s="209">
        <f t="shared" si="28"/>
        <v>0</v>
      </c>
      <c r="J188" s="209">
        <v>0</v>
      </c>
      <c r="K188" s="209">
        <f t="shared" si="36"/>
        <v>0</v>
      </c>
      <c r="L188" s="209">
        <f t="shared" si="36"/>
        <v>0</v>
      </c>
      <c r="M188" s="209">
        <v>0</v>
      </c>
      <c r="N188" s="144"/>
      <c r="O188" s="144"/>
    </row>
    <row r="189" spans="1:15" ht="27" hidden="1">
      <c r="A189" s="208" t="s">
        <v>254</v>
      </c>
      <c r="B189" s="219">
        <v>950</v>
      </c>
      <c r="C189" s="220">
        <v>3</v>
      </c>
      <c r="D189" s="220">
        <v>14</v>
      </c>
      <c r="E189" s="213">
        <v>8600307003</v>
      </c>
      <c r="F189" s="148" t="s">
        <v>255</v>
      </c>
      <c r="G189" s="148"/>
      <c r="H189" s="175">
        <f t="shared" si="35"/>
        <v>0</v>
      </c>
      <c r="I189" s="209">
        <f t="shared" si="28"/>
        <v>0</v>
      </c>
      <c r="J189" s="206"/>
      <c r="K189" s="209"/>
      <c r="L189" s="209"/>
      <c r="M189" s="209"/>
      <c r="N189" s="144"/>
      <c r="O189" s="144"/>
    </row>
    <row r="190" spans="1:15" ht="27" hidden="1">
      <c r="A190" s="208" t="s">
        <v>256</v>
      </c>
      <c r="B190" s="219">
        <v>950</v>
      </c>
      <c r="C190" s="220">
        <v>3</v>
      </c>
      <c r="D190" s="220">
        <v>14</v>
      </c>
      <c r="E190" s="213">
        <v>8600307003</v>
      </c>
      <c r="F190" s="148" t="s">
        <v>257</v>
      </c>
      <c r="G190" s="148"/>
      <c r="H190" s="175">
        <f t="shared" si="35"/>
        <v>0</v>
      </c>
      <c r="I190" s="209">
        <f t="shared" si="28"/>
        <v>0</v>
      </c>
      <c r="J190" s="206"/>
      <c r="K190" s="209"/>
      <c r="L190" s="209"/>
      <c r="M190" s="209"/>
      <c r="N190" s="144"/>
      <c r="O190" s="144"/>
    </row>
    <row r="191" spans="1:15" ht="15" hidden="1">
      <c r="A191" s="208" t="s">
        <v>68</v>
      </c>
      <c r="B191" s="219">
        <v>950</v>
      </c>
      <c r="C191" s="220">
        <v>3</v>
      </c>
      <c r="D191" s="220">
        <v>14</v>
      </c>
      <c r="E191" s="213">
        <v>8600307003</v>
      </c>
      <c r="F191" s="148" t="s">
        <v>257</v>
      </c>
      <c r="G191" s="148" t="s">
        <v>165</v>
      </c>
      <c r="H191" s="175">
        <f t="shared" si="35"/>
        <v>0</v>
      </c>
      <c r="I191" s="209">
        <f t="shared" si="28"/>
        <v>0</v>
      </c>
      <c r="J191" s="206"/>
      <c r="K191" s="209"/>
      <c r="L191" s="209"/>
      <c r="M191" s="209"/>
      <c r="N191" s="144"/>
      <c r="O191" s="144"/>
    </row>
    <row r="192" spans="1:15" ht="15" hidden="1">
      <c r="A192" s="208" t="s">
        <v>176</v>
      </c>
      <c r="B192" s="219">
        <v>950</v>
      </c>
      <c r="C192" s="220">
        <v>3</v>
      </c>
      <c r="D192" s="220">
        <v>14</v>
      </c>
      <c r="E192" s="213">
        <v>8600307003</v>
      </c>
      <c r="F192" s="148" t="s">
        <v>257</v>
      </c>
      <c r="G192" s="148" t="s">
        <v>177</v>
      </c>
      <c r="H192" s="175">
        <f t="shared" si="35"/>
        <v>0</v>
      </c>
      <c r="I192" s="209">
        <f t="shared" si="28"/>
        <v>0</v>
      </c>
      <c r="J192" s="206"/>
      <c r="K192" s="209"/>
      <c r="L192" s="209"/>
      <c r="M192" s="209"/>
      <c r="N192" s="144"/>
      <c r="O192" s="144"/>
    </row>
    <row r="193" spans="1:15" ht="15" hidden="1">
      <c r="A193" s="208" t="s">
        <v>184</v>
      </c>
      <c r="B193" s="219">
        <v>950</v>
      </c>
      <c r="C193" s="220">
        <v>3</v>
      </c>
      <c r="D193" s="220">
        <v>14</v>
      </c>
      <c r="E193" s="213">
        <v>8600307003</v>
      </c>
      <c r="F193" s="148" t="s">
        <v>257</v>
      </c>
      <c r="G193" s="148" t="s">
        <v>185</v>
      </c>
      <c r="H193" s="175">
        <v>0</v>
      </c>
      <c r="I193" s="209">
        <f t="shared" si="28"/>
        <v>0</v>
      </c>
      <c r="J193" s="206"/>
      <c r="K193" s="209"/>
      <c r="L193" s="209"/>
      <c r="M193" s="209"/>
      <c r="N193" s="144"/>
      <c r="O193" s="144"/>
    </row>
    <row r="194" spans="1:15" ht="15">
      <c r="A194" s="207" t="s">
        <v>84</v>
      </c>
      <c r="B194" s="203" t="s">
        <v>201</v>
      </c>
      <c r="C194" s="203" t="s">
        <v>175</v>
      </c>
      <c r="D194" s="203"/>
      <c r="E194" s="203"/>
      <c r="F194" s="203"/>
      <c r="G194" s="203"/>
      <c r="H194" s="201">
        <f>H195+H244</f>
        <v>1603400</v>
      </c>
      <c r="I194" s="206">
        <f t="shared" si="28"/>
        <v>1603.4</v>
      </c>
      <c r="J194" s="206">
        <f aca="true" t="shared" si="37" ref="J194:J204">K194/1000</f>
        <v>1652.1</v>
      </c>
      <c r="K194" s="336">
        <f>K195</f>
        <v>1652100</v>
      </c>
      <c r="L194" s="336">
        <f>L195</f>
        <v>1709400</v>
      </c>
      <c r="M194" s="336">
        <f t="shared" si="34"/>
        <v>1709.4</v>
      </c>
      <c r="N194" s="144"/>
      <c r="O194" s="144"/>
    </row>
    <row r="195" spans="1:13" ht="15">
      <c r="A195" s="207" t="s">
        <v>74</v>
      </c>
      <c r="B195" s="203" t="s">
        <v>201</v>
      </c>
      <c r="C195" s="203" t="s">
        <v>175</v>
      </c>
      <c r="D195" s="203" t="s">
        <v>211</v>
      </c>
      <c r="E195" s="203"/>
      <c r="F195" s="203"/>
      <c r="G195" s="203"/>
      <c r="H195" s="201">
        <f>H205</f>
        <v>1603400</v>
      </c>
      <c r="I195" s="206">
        <f t="shared" si="28"/>
        <v>1603.4</v>
      </c>
      <c r="J195" s="206">
        <f t="shared" si="37"/>
        <v>1652.1</v>
      </c>
      <c r="K195" s="336">
        <f aca="true" t="shared" si="38" ref="K195:L203">K196</f>
        <v>1652100</v>
      </c>
      <c r="L195" s="336">
        <f t="shared" si="38"/>
        <v>1709400</v>
      </c>
      <c r="M195" s="336">
        <f t="shared" si="34"/>
        <v>1709.4</v>
      </c>
    </row>
    <row r="196" spans="1:13" ht="15">
      <c r="A196" s="177" t="s">
        <v>500</v>
      </c>
      <c r="B196" s="148" t="s">
        <v>201</v>
      </c>
      <c r="C196" s="148" t="s">
        <v>175</v>
      </c>
      <c r="D196" s="148" t="s">
        <v>211</v>
      </c>
      <c r="E196" s="129" t="s">
        <v>306</v>
      </c>
      <c r="F196" s="148"/>
      <c r="G196" s="148"/>
      <c r="H196" s="171">
        <f>H197</f>
        <v>0</v>
      </c>
      <c r="I196" s="209">
        <f t="shared" si="28"/>
        <v>0</v>
      </c>
      <c r="J196" s="209">
        <f t="shared" si="37"/>
        <v>1652.1</v>
      </c>
      <c r="K196" s="337">
        <f t="shared" si="38"/>
        <v>1652100</v>
      </c>
      <c r="L196" s="337">
        <f t="shared" si="38"/>
        <v>1709400</v>
      </c>
      <c r="M196" s="209">
        <f t="shared" si="34"/>
        <v>1709.4</v>
      </c>
    </row>
    <row r="197" spans="1:13" ht="32.25" customHeight="1">
      <c r="A197" s="178" t="s">
        <v>501</v>
      </c>
      <c r="B197" s="148" t="s">
        <v>201</v>
      </c>
      <c r="C197" s="148" t="s">
        <v>175</v>
      </c>
      <c r="D197" s="148" t="s">
        <v>211</v>
      </c>
      <c r="E197" s="129" t="s">
        <v>503</v>
      </c>
      <c r="F197" s="148"/>
      <c r="G197" s="148"/>
      <c r="H197" s="171">
        <f>H198</f>
        <v>0</v>
      </c>
      <c r="I197" s="209">
        <f t="shared" si="28"/>
        <v>0</v>
      </c>
      <c r="J197" s="209">
        <f t="shared" si="37"/>
        <v>1652.1</v>
      </c>
      <c r="K197" s="337">
        <f>K198</f>
        <v>1652100</v>
      </c>
      <c r="L197" s="337">
        <f>L198</f>
        <v>1709400</v>
      </c>
      <c r="M197" s="209">
        <f t="shared" si="34"/>
        <v>1709.4</v>
      </c>
    </row>
    <row r="198" spans="1:13" ht="43.5" customHeight="1">
      <c r="A198" s="178" t="s">
        <v>502</v>
      </c>
      <c r="B198" s="148"/>
      <c r="C198" s="148"/>
      <c r="D198" s="148"/>
      <c r="E198" s="129" t="s">
        <v>499</v>
      </c>
      <c r="F198" s="148"/>
      <c r="G198" s="148"/>
      <c r="H198" s="171">
        <f>H199</f>
        <v>0</v>
      </c>
      <c r="I198" s="209">
        <f t="shared" si="28"/>
        <v>0</v>
      </c>
      <c r="J198" s="209">
        <f t="shared" si="37"/>
        <v>1652.1</v>
      </c>
      <c r="K198" s="337">
        <f>K199</f>
        <v>1652100</v>
      </c>
      <c r="L198" s="337">
        <f>L199</f>
        <v>1709400</v>
      </c>
      <c r="M198" s="209">
        <f t="shared" si="34"/>
        <v>1709.4</v>
      </c>
    </row>
    <row r="199" spans="1:13" ht="32.25" customHeight="1">
      <c r="A199" s="140" t="s">
        <v>299</v>
      </c>
      <c r="B199" s="148" t="s">
        <v>201</v>
      </c>
      <c r="C199" s="148" t="s">
        <v>175</v>
      </c>
      <c r="D199" s="148" t="s">
        <v>211</v>
      </c>
      <c r="E199" s="129" t="s">
        <v>499</v>
      </c>
      <c r="F199" s="214" t="s">
        <v>165</v>
      </c>
      <c r="G199" s="148"/>
      <c r="H199" s="171">
        <f>H200</f>
        <v>0</v>
      </c>
      <c r="I199" s="209">
        <f t="shared" si="28"/>
        <v>0</v>
      </c>
      <c r="J199" s="209">
        <f t="shared" si="37"/>
        <v>1652.1</v>
      </c>
      <c r="K199" s="337">
        <f t="shared" si="38"/>
        <v>1652100</v>
      </c>
      <c r="L199" s="337">
        <f t="shared" si="38"/>
        <v>1709400</v>
      </c>
      <c r="M199" s="209">
        <f t="shared" si="34"/>
        <v>1709.4</v>
      </c>
    </row>
    <row r="200" spans="1:13" ht="32.25" customHeight="1" hidden="1">
      <c r="A200" s="208" t="s">
        <v>254</v>
      </c>
      <c r="B200" s="148" t="s">
        <v>201</v>
      </c>
      <c r="C200" s="148" t="s">
        <v>175</v>
      </c>
      <c r="D200" s="148" t="s">
        <v>211</v>
      </c>
      <c r="E200" s="129" t="s">
        <v>499</v>
      </c>
      <c r="F200" s="214">
        <v>240</v>
      </c>
      <c r="G200" s="148"/>
      <c r="H200" s="171"/>
      <c r="I200" s="209">
        <f t="shared" si="28"/>
        <v>0</v>
      </c>
      <c r="J200" s="209">
        <f t="shared" si="37"/>
        <v>1652.1</v>
      </c>
      <c r="K200" s="337">
        <f t="shared" si="38"/>
        <v>1652100</v>
      </c>
      <c r="L200" s="337">
        <f t="shared" si="38"/>
        <v>1709400</v>
      </c>
      <c r="M200" s="209">
        <f t="shared" si="34"/>
        <v>1709.4</v>
      </c>
    </row>
    <row r="201" spans="1:13" ht="32.25" customHeight="1" hidden="1">
      <c r="A201" s="208" t="s">
        <v>256</v>
      </c>
      <c r="B201" s="148" t="s">
        <v>201</v>
      </c>
      <c r="C201" s="148" t="s">
        <v>175</v>
      </c>
      <c r="D201" s="148" t="s">
        <v>211</v>
      </c>
      <c r="E201" s="129" t="s">
        <v>499</v>
      </c>
      <c r="F201" s="214">
        <v>244</v>
      </c>
      <c r="G201" s="148"/>
      <c r="H201" s="171"/>
      <c r="I201" s="209">
        <f t="shared" si="28"/>
        <v>0</v>
      </c>
      <c r="J201" s="209">
        <f t="shared" si="37"/>
        <v>1652.1</v>
      </c>
      <c r="K201" s="337">
        <f t="shared" si="38"/>
        <v>1652100</v>
      </c>
      <c r="L201" s="337">
        <f t="shared" si="38"/>
        <v>1709400</v>
      </c>
      <c r="M201" s="209">
        <f t="shared" si="34"/>
        <v>1709.4</v>
      </c>
    </row>
    <row r="202" spans="1:13" ht="15" hidden="1">
      <c r="A202" s="208" t="s">
        <v>68</v>
      </c>
      <c r="B202" s="148" t="s">
        <v>201</v>
      </c>
      <c r="C202" s="148" t="s">
        <v>175</v>
      </c>
      <c r="D202" s="148" t="s">
        <v>211</v>
      </c>
      <c r="E202" s="129" t="s">
        <v>499</v>
      </c>
      <c r="F202" s="214">
        <v>244</v>
      </c>
      <c r="G202" s="148" t="s">
        <v>165</v>
      </c>
      <c r="H202" s="171"/>
      <c r="I202" s="209">
        <f t="shared" si="28"/>
        <v>0</v>
      </c>
      <c r="J202" s="209">
        <f t="shared" si="37"/>
        <v>1652.1</v>
      </c>
      <c r="K202" s="337">
        <f t="shared" si="38"/>
        <v>1652100</v>
      </c>
      <c r="L202" s="337">
        <f t="shared" si="38"/>
        <v>1709400</v>
      </c>
      <c r="M202" s="209">
        <f t="shared" si="34"/>
        <v>1709.4</v>
      </c>
    </row>
    <row r="203" spans="1:13" ht="15" hidden="1">
      <c r="A203" s="208" t="s">
        <v>176</v>
      </c>
      <c r="B203" s="148" t="s">
        <v>201</v>
      </c>
      <c r="C203" s="148" t="s">
        <v>175</v>
      </c>
      <c r="D203" s="148" t="s">
        <v>211</v>
      </c>
      <c r="E203" s="129" t="s">
        <v>499</v>
      </c>
      <c r="F203" s="214">
        <v>244</v>
      </c>
      <c r="G203" s="148" t="s">
        <v>177</v>
      </c>
      <c r="H203" s="171"/>
      <c r="I203" s="209">
        <f t="shared" si="28"/>
        <v>0</v>
      </c>
      <c r="J203" s="209">
        <f t="shared" si="37"/>
        <v>1652.1</v>
      </c>
      <c r="K203" s="337">
        <f t="shared" si="38"/>
        <v>1652100</v>
      </c>
      <c r="L203" s="337">
        <f t="shared" si="38"/>
        <v>1709400</v>
      </c>
      <c r="M203" s="209">
        <f t="shared" si="34"/>
        <v>1709.4</v>
      </c>
    </row>
    <row r="204" spans="1:13" ht="15" hidden="1">
      <c r="A204" s="208" t="s">
        <v>182</v>
      </c>
      <c r="B204" s="148" t="s">
        <v>201</v>
      </c>
      <c r="C204" s="148" t="s">
        <v>175</v>
      </c>
      <c r="D204" s="148" t="s">
        <v>211</v>
      </c>
      <c r="E204" s="129" t="s">
        <v>499</v>
      </c>
      <c r="F204" s="214">
        <v>244</v>
      </c>
      <c r="G204" s="148" t="s">
        <v>183</v>
      </c>
      <c r="H204" s="171"/>
      <c r="I204" s="209">
        <f t="shared" si="28"/>
        <v>0</v>
      </c>
      <c r="J204" s="209">
        <f t="shared" si="37"/>
        <v>1652.1</v>
      </c>
      <c r="K204" s="337">
        <v>1652100</v>
      </c>
      <c r="L204" s="337">
        <v>1709400</v>
      </c>
      <c r="M204" s="209">
        <f t="shared" si="34"/>
        <v>1709.4</v>
      </c>
    </row>
    <row r="205" spans="1:13" ht="39.75">
      <c r="A205" s="140" t="s">
        <v>406</v>
      </c>
      <c r="B205" s="219">
        <v>950</v>
      </c>
      <c r="C205" s="220">
        <v>4</v>
      </c>
      <c r="D205" s="220">
        <v>9</v>
      </c>
      <c r="E205" s="213" t="s">
        <v>9</v>
      </c>
      <c r="F205" s="214" t="s">
        <v>11</v>
      </c>
      <c r="G205" s="148"/>
      <c r="H205" s="171">
        <f>H206+H217+H236</f>
        <v>1603400</v>
      </c>
      <c r="I205" s="209">
        <f t="shared" si="28"/>
        <v>1603.4</v>
      </c>
      <c r="J205" s="209">
        <f>K205/1000</f>
        <v>0</v>
      </c>
      <c r="K205" s="337">
        <f>K206+K217</f>
        <v>0</v>
      </c>
      <c r="L205" s="337">
        <f>L206+L217</f>
        <v>0</v>
      </c>
      <c r="M205" s="337">
        <v>0</v>
      </c>
    </row>
    <row r="206" spans="1:13" ht="39" customHeight="1">
      <c r="A206" s="140" t="s">
        <v>573</v>
      </c>
      <c r="B206" s="219">
        <v>950</v>
      </c>
      <c r="C206" s="220">
        <v>4</v>
      </c>
      <c r="D206" s="220">
        <v>9</v>
      </c>
      <c r="E206" s="213">
        <v>8900100000</v>
      </c>
      <c r="F206" s="214" t="s">
        <v>11</v>
      </c>
      <c r="G206" s="148"/>
      <c r="H206" s="171">
        <f>H207</f>
        <v>1210771.52</v>
      </c>
      <c r="I206" s="209">
        <f t="shared" si="28"/>
        <v>1210.77152</v>
      </c>
      <c r="J206" s="209">
        <f>K206/1000</f>
        <v>0</v>
      </c>
      <c r="K206" s="337">
        <f>K207</f>
        <v>0</v>
      </c>
      <c r="L206" s="337">
        <f>L207</f>
        <v>0</v>
      </c>
      <c r="M206" s="337">
        <f>L206/1000</f>
        <v>0</v>
      </c>
    </row>
    <row r="207" spans="1:13" ht="27">
      <c r="A207" s="140" t="s">
        <v>337</v>
      </c>
      <c r="B207" s="219">
        <v>950</v>
      </c>
      <c r="C207" s="220">
        <v>4</v>
      </c>
      <c r="D207" s="220">
        <v>9</v>
      </c>
      <c r="E207" s="213">
        <v>8900189001</v>
      </c>
      <c r="F207" s="214"/>
      <c r="G207" s="148"/>
      <c r="H207" s="171">
        <f>H208</f>
        <v>1210771.52</v>
      </c>
      <c r="I207" s="209">
        <f t="shared" si="28"/>
        <v>1210.77152</v>
      </c>
      <c r="J207" s="209">
        <f>K207/1000</f>
        <v>0</v>
      </c>
      <c r="K207" s="337">
        <f>K208</f>
        <v>0</v>
      </c>
      <c r="L207" s="337">
        <f>L208</f>
        <v>0</v>
      </c>
      <c r="M207" s="337">
        <v>0</v>
      </c>
    </row>
    <row r="208" spans="1:13" ht="27" customHeight="1">
      <c r="A208" s="140" t="s">
        <v>569</v>
      </c>
      <c r="B208" s="219">
        <v>950</v>
      </c>
      <c r="C208" s="220">
        <v>4</v>
      </c>
      <c r="D208" s="220">
        <v>9</v>
      </c>
      <c r="E208" s="213">
        <v>8900189001</v>
      </c>
      <c r="F208" s="214" t="s">
        <v>165</v>
      </c>
      <c r="G208" s="148"/>
      <c r="H208" s="171">
        <f>H209</f>
        <v>1210771.52</v>
      </c>
      <c r="I208" s="209">
        <f t="shared" si="28"/>
        <v>1210.77152</v>
      </c>
      <c r="J208" s="209">
        <f aca="true" t="shared" si="39" ref="J208:J213">K208/1000</f>
        <v>0</v>
      </c>
      <c r="K208" s="337">
        <f aca="true" t="shared" si="40" ref="K208:L212">K209</f>
        <v>0</v>
      </c>
      <c r="L208" s="337">
        <f t="shared" si="40"/>
        <v>0</v>
      </c>
      <c r="M208" s="337">
        <f aca="true" t="shared" si="41" ref="M208:M213">L208/1000</f>
        <v>0</v>
      </c>
    </row>
    <row r="209" spans="1:13" ht="30.75" customHeight="1" hidden="1">
      <c r="A209" s="208" t="s">
        <v>254</v>
      </c>
      <c r="B209" s="219">
        <v>950</v>
      </c>
      <c r="C209" s="220">
        <v>4</v>
      </c>
      <c r="D209" s="220">
        <v>9</v>
      </c>
      <c r="E209" s="213">
        <v>8900189001</v>
      </c>
      <c r="F209" s="214">
        <v>240</v>
      </c>
      <c r="G209" s="148"/>
      <c r="H209" s="171">
        <f>H210</f>
        <v>1210771.52</v>
      </c>
      <c r="I209" s="209">
        <f t="shared" si="28"/>
        <v>1210.77152</v>
      </c>
      <c r="J209" s="209">
        <f t="shared" si="39"/>
        <v>0</v>
      </c>
      <c r="K209" s="337">
        <f t="shared" si="40"/>
        <v>0</v>
      </c>
      <c r="L209" s="337">
        <f t="shared" si="40"/>
        <v>0</v>
      </c>
      <c r="M209" s="337">
        <f t="shared" si="41"/>
        <v>0</v>
      </c>
    </row>
    <row r="210" spans="1:13" ht="30.75" customHeight="1" hidden="1">
      <c r="A210" s="208" t="s">
        <v>256</v>
      </c>
      <c r="B210" s="219">
        <v>950</v>
      </c>
      <c r="C210" s="220">
        <v>4</v>
      </c>
      <c r="D210" s="220">
        <v>9</v>
      </c>
      <c r="E210" s="213">
        <v>8900189001</v>
      </c>
      <c r="F210" s="214">
        <v>244</v>
      </c>
      <c r="G210" s="148"/>
      <c r="H210" s="171">
        <f>H211+H215</f>
        <v>1210771.52</v>
      </c>
      <c r="I210" s="209">
        <f t="shared" si="28"/>
        <v>1210.77152</v>
      </c>
      <c r="J210" s="209">
        <f t="shared" si="39"/>
        <v>0</v>
      </c>
      <c r="K210" s="337">
        <f t="shared" si="40"/>
        <v>0</v>
      </c>
      <c r="L210" s="337">
        <f t="shared" si="40"/>
        <v>0</v>
      </c>
      <c r="M210" s="337">
        <f t="shared" si="41"/>
        <v>0</v>
      </c>
    </row>
    <row r="211" spans="1:13" ht="15" customHeight="1" hidden="1">
      <c r="A211" s="208" t="s">
        <v>68</v>
      </c>
      <c r="B211" s="219">
        <v>950</v>
      </c>
      <c r="C211" s="220">
        <v>4</v>
      </c>
      <c r="D211" s="220">
        <v>9</v>
      </c>
      <c r="E211" s="213">
        <v>8900189001</v>
      </c>
      <c r="F211" s="214">
        <v>244</v>
      </c>
      <c r="G211" s="148" t="s">
        <v>165</v>
      </c>
      <c r="H211" s="171">
        <f>H212</f>
        <v>1210771.52</v>
      </c>
      <c r="I211" s="209">
        <f t="shared" si="28"/>
        <v>1210.77152</v>
      </c>
      <c r="J211" s="209">
        <f t="shared" si="39"/>
        <v>0</v>
      </c>
      <c r="K211" s="337">
        <f t="shared" si="40"/>
        <v>0</v>
      </c>
      <c r="L211" s="337">
        <f t="shared" si="40"/>
        <v>0</v>
      </c>
      <c r="M211" s="337">
        <f t="shared" si="41"/>
        <v>0</v>
      </c>
    </row>
    <row r="212" spans="1:13" ht="18" customHeight="1" hidden="1">
      <c r="A212" s="208" t="s">
        <v>176</v>
      </c>
      <c r="B212" s="219">
        <v>950</v>
      </c>
      <c r="C212" s="220">
        <v>4</v>
      </c>
      <c r="D212" s="220">
        <v>9</v>
      </c>
      <c r="E212" s="213">
        <v>8900189001</v>
      </c>
      <c r="F212" s="214">
        <v>244</v>
      </c>
      <c r="G212" s="148" t="s">
        <v>177</v>
      </c>
      <c r="H212" s="171">
        <f>H213+H214</f>
        <v>1210771.52</v>
      </c>
      <c r="I212" s="209">
        <f t="shared" si="28"/>
        <v>1210.77152</v>
      </c>
      <c r="J212" s="209">
        <f t="shared" si="39"/>
        <v>0</v>
      </c>
      <c r="K212" s="337">
        <f t="shared" si="40"/>
        <v>0</v>
      </c>
      <c r="L212" s="337">
        <f t="shared" si="40"/>
        <v>0</v>
      </c>
      <c r="M212" s="337">
        <f t="shared" si="41"/>
        <v>0</v>
      </c>
    </row>
    <row r="213" spans="1:13" ht="14.25" customHeight="1" hidden="1">
      <c r="A213" s="208" t="s">
        <v>182</v>
      </c>
      <c r="B213" s="219">
        <v>950</v>
      </c>
      <c r="C213" s="220">
        <v>4</v>
      </c>
      <c r="D213" s="220">
        <v>9</v>
      </c>
      <c r="E213" s="213">
        <v>8900189001</v>
      </c>
      <c r="F213" s="214">
        <v>244</v>
      </c>
      <c r="G213" s="148" t="s">
        <v>183</v>
      </c>
      <c r="H213" s="171">
        <v>1210771.52</v>
      </c>
      <c r="I213" s="209">
        <f t="shared" si="28"/>
        <v>1210.77152</v>
      </c>
      <c r="J213" s="209">
        <f t="shared" si="39"/>
        <v>0</v>
      </c>
      <c r="K213" s="337">
        <v>0</v>
      </c>
      <c r="L213" s="337">
        <v>0</v>
      </c>
      <c r="M213" s="337">
        <f t="shared" si="41"/>
        <v>0</v>
      </c>
    </row>
    <row r="214" spans="1:13" ht="14.25" customHeight="1" hidden="1">
      <c r="A214" s="208" t="s">
        <v>184</v>
      </c>
      <c r="B214" s="219">
        <v>950</v>
      </c>
      <c r="C214" s="220">
        <v>4</v>
      </c>
      <c r="D214" s="220">
        <v>9</v>
      </c>
      <c r="E214" s="213">
        <v>8900189001</v>
      </c>
      <c r="F214" s="214">
        <v>244</v>
      </c>
      <c r="G214" s="148" t="s">
        <v>185</v>
      </c>
      <c r="H214" s="171">
        <v>0</v>
      </c>
      <c r="I214" s="209">
        <f t="shared" si="28"/>
        <v>0</v>
      </c>
      <c r="J214" s="206"/>
      <c r="K214" s="337"/>
      <c r="L214" s="337"/>
      <c r="M214" s="337"/>
    </row>
    <row r="215" spans="1:13" ht="14.25" customHeight="1" hidden="1">
      <c r="A215" s="208" t="s">
        <v>70</v>
      </c>
      <c r="B215" s="219">
        <v>950</v>
      </c>
      <c r="C215" s="220">
        <v>4</v>
      </c>
      <c r="D215" s="220">
        <v>9</v>
      </c>
      <c r="E215" s="213">
        <v>8900189001</v>
      </c>
      <c r="F215" s="214">
        <v>244</v>
      </c>
      <c r="G215" s="148" t="s">
        <v>188</v>
      </c>
      <c r="H215" s="171">
        <f>H216</f>
        <v>0</v>
      </c>
      <c r="I215" s="209">
        <f t="shared" si="28"/>
        <v>0</v>
      </c>
      <c r="J215" s="206"/>
      <c r="K215" s="337"/>
      <c r="L215" s="337"/>
      <c r="M215" s="337"/>
    </row>
    <row r="216" spans="1:13" ht="14.25" customHeight="1" hidden="1">
      <c r="A216" s="208" t="s">
        <v>189</v>
      </c>
      <c r="B216" s="219">
        <v>950</v>
      </c>
      <c r="C216" s="220">
        <v>4</v>
      </c>
      <c r="D216" s="220">
        <v>9</v>
      </c>
      <c r="E216" s="213">
        <v>8900189001</v>
      </c>
      <c r="F216" s="214">
        <v>244</v>
      </c>
      <c r="G216" s="148" t="s">
        <v>190</v>
      </c>
      <c r="H216" s="171">
        <v>0</v>
      </c>
      <c r="I216" s="209">
        <f t="shared" si="28"/>
        <v>0</v>
      </c>
      <c r="J216" s="206"/>
      <c r="K216" s="337"/>
      <c r="L216" s="337"/>
      <c r="M216" s="337"/>
    </row>
    <row r="217" spans="1:13" ht="44.25" customHeight="1">
      <c r="A217" s="208" t="s">
        <v>561</v>
      </c>
      <c r="B217" s="219">
        <v>950</v>
      </c>
      <c r="C217" s="220">
        <v>4</v>
      </c>
      <c r="D217" s="220">
        <v>9</v>
      </c>
      <c r="E217" s="213">
        <v>8900200000</v>
      </c>
      <c r="F217" s="214"/>
      <c r="G217" s="148"/>
      <c r="H217" s="171">
        <f>H218+H230</f>
        <v>342628.48</v>
      </c>
      <c r="I217" s="209">
        <f t="shared" si="28"/>
        <v>342.62847999999997</v>
      </c>
      <c r="J217" s="209">
        <f>K217/1000</f>
        <v>0</v>
      </c>
      <c r="K217" s="337">
        <f>K218+K230</f>
        <v>0</v>
      </c>
      <c r="L217" s="337">
        <f>L218+L230</f>
        <v>0</v>
      </c>
      <c r="M217" s="337">
        <v>0</v>
      </c>
    </row>
    <row r="218" spans="1:13" ht="16.5" customHeight="1">
      <c r="A218" s="140" t="s">
        <v>338</v>
      </c>
      <c r="B218" s="219">
        <v>950</v>
      </c>
      <c r="C218" s="220">
        <v>4</v>
      </c>
      <c r="D218" s="220">
        <v>9</v>
      </c>
      <c r="E218" s="213">
        <v>8900289002</v>
      </c>
      <c r="F218" s="214"/>
      <c r="G218" s="148"/>
      <c r="H218" s="171">
        <f>H219</f>
        <v>312628.48</v>
      </c>
      <c r="I218" s="209">
        <f t="shared" si="28"/>
        <v>312.62847999999997</v>
      </c>
      <c r="J218" s="209">
        <f>K218/1000</f>
        <v>0</v>
      </c>
      <c r="K218" s="337">
        <f>K219</f>
        <v>0</v>
      </c>
      <c r="L218" s="337">
        <f>L219</f>
        <v>0</v>
      </c>
      <c r="M218" s="337">
        <f>L218/1000</f>
        <v>0</v>
      </c>
    </row>
    <row r="219" spans="1:13" ht="28.5" customHeight="1">
      <c r="A219" s="140" t="s">
        <v>569</v>
      </c>
      <c r="B219" s="219">
        <v>950</v>
      </c>
      <c r="C219" s="220">
        <v>4</v>
      </c>
      <c r="D219" s="220">
        <v>9</v>
      </c>
      <c r="E219" s="213">
        <v>8900289002</v>
      </c>
      <c r="F219" s="214" t="s">
        <v>165</v>
      </c>
      <c r="G219" s="148"/>
      <c r="H219" s="171">
        <f>H220</f>
        <v>312628.48</v>
      </c>
      <c r="I219" s="209">
        <f t="shared" si="28"/>
        <v>312.62847999999997</v>
      </c>
      <c r="J219" s="209">
        <f>K219/1000</f>
        <v>0</v>
      </c>
      <c r="K219" s="337">
        <f>K220</f>
        <v>0</v>
      </c>
      <c r="L219" s="337">
        <f>L220</f>
        <v>0</v>
      </c>
      <c r="M219" s="337">
        <f>L219/1000</f>
        <v>0</v>
      </c>
    </row>
    <row r="220" spans="1:13" ht="28.5" customHeight="1" hidden="1">
      <c r="A220" s="208" t="s">
        <v>254</v>
      </c>
      <c r="B220" s="219">
        <v>950</v>
      </c>
      <c r="C220" s="220">
        <v>4</v>
      </c>
      <c r="D220" s="220">
        <v>9</v>
      </c>
      <c r="E220" s="213">
        <v>8900289002</v>
      </c>
      <c r="F220" s="214">
        <v>240</v>
      </c>
      <c r="G220" s="148"/>
      <c r="H220" s="171">
        <f>H221+H226+H229</f>
        <v>312628.48</v>
      </c>
      <c r="I220" s="209">
        <f t="shared" si="28"/>
        <v>312.62847999999997</v>
      </c>
      <c r="J220" s="206"/>
      <c r="K220" s="337">
        <f>K221+K226+K229</f>
        <v>0</v>
      </c>
      <c r="L220" s="337">
        <f>L221+L226+L229</f>
        <v>0</v>
      </c>
      <c r="M220" s="337"/>
    </row>
    <row r="221" spans="1:13" ht="21.75" customHeight="1" hidden="1">
      <c r="A221" s="208" t="s">
        <v>308</v>
      </c>
      <c r="B221" s="219">
        <v>950</v>
      </c>
      <c r="C221" s="220">
        <v>4</v>
      </c>
      <c r="D221" s="220">
        <v>9</v>
      </c>
      <c r="E221" s="213">
        <v>8900289002</v>
      </c>
      <c r="F221" s="214">
        <v>244</v>
      </c>
      <c r="G221" s="148"/>
      <c r="H221" s="171">
        <f>H222</f>
        <v>44628.48</v>
      </c>
      <c r="I221" s="209">
        <f t="shared" si="28"/>
        <v>44.62848</v>
      </c>
      <c r="J221" s="206"/>
      <c r="K221" s="337">
        <f>K222</f>
        <v>0</v>
      </c>
      <c r="L221" s="337">
        <f>L222</f>
        <v>0</v>
      </c>
      <c r="M221" s="337"/>
    </row>
    <row r="222" spans="1:13" ht="18.75" customHeight="1" hidden="1">
      <c r="A222" s="140" t="s">
        <v>68</v>
      </c>
      <c r="B222" s="219">
        <v>950</v>
      </c>
      <c r="C222" s="220">
        <v>4</v>
      </c>
      <c r="D222" s="220">
        <v>9</v>
      </c>
      <c r="E222" s="213">
        <v>8900289002</v>
      </c>
      <c r="F222" s="214">
        <v>244</v>
      </c>
      <c r="G222" s="148" t="s">
        <v>165</v>
      </c>
      <c r="H222" s="171">
        <f>H223</f>
        <v>44628.48</v>
      </c>
      <c r="I222" s="209">
        <f t="shared" si="28"/>
        <v>44.62848</v>
      </c>
      <c r="J222" s="206">
        <f>K222/1000</f>
        <v>0</v>
      </c>
      <c r="K222" s="337">
        <f>K223</f>
        <v>0</v>
      </c>
      <c r="L222" s="337">
        <f>L223</f>
        <v>0</v>
      </c>
      <c r="M222" s="337">
        <f>L222/1000</f>
        <v>0</v>
      </c>
    </row>
    <row r="223" spans="1:13" ht="15.75" customHeight="1" hidden="1">
      <c r="A223" s="140" t="s">
        <v>176</v>
      </c>
      <c r="B223" s="219">
        <v>950</v>
      </c>
      <c r="C223" s="220">
        <v>4</v>
      </c>
      <c r="D223" s="220">
        <v>9</v>
      </c>
      <c r="E223" s="213">
        <v>8900289002</v>
      </c>
      <c r="F223" s="214">
        <v>244</v>
      </c>
      <c r="G223" s="148" t="s">
        <v>177</v>
      </c>
      <c r="H223" s="171">
        <f>SUM(H224:H225)</f>
        <v>44628.48</v>
      </c>
      <c r="I223" s="209">
        <f t="shared" si="28"/>
        <v>44.62848</v>
      </c>
      <c r="J223" s="206">
        <f>K223/1000</f>
        <v>0</v>
      </c>
      <c r="K223" s="337">
        <f>SUM(K224:K225)</f>
        <v>0</v>
      </c>
      <c r="L223" s="337">
        <f>SUM(L224:L224)</f>
        <v>0</v>
      </c>
      <c r="M223" s="337">
        <f>L223/1000</f>
        <v>0</v>
      </c>
    </row>
    <row r="224" spans="1:13" ht="18" customHeight="1" hidden="1">
      <c r="A224" s="140" t="s">
        <v>266</v>
      </c>
      <c r="B224" s="219">
        <v>950</v>
      </c>
      <c r="C224" s="220">
        <v>4</v>
      </c>
      <c r="D224" s="220">
        <v>9</v>
      </c>
      <c r="E224" s="213">
        <v>8900289002</v>
      </c>
      <c r="F224" s="214">
        <v>244</v>
      </c>
      <c r="G224" s="148" t="s">
        <v>267</v>
      </c>
      <c r="H224" s="171">
        <v>44628.48</v>
      </c>
      <c r="I224" s="209">
        <f t="shared" si="28"/>
        <v>44.62848</v>
      </c>
      <c r="J224" s="206">
        <f>K224/1000</f>
        <v>0</v>
      </c>
      <c r="K224" s="337">
        <v>0</v>
      </c>
      <c r="L224" s="337">
        <v>0</v>
      </c>
      <c r="M224" s="337">
        <f>L224/1000</f>
        <v>0</v>
      </c>
    </row>
    <row r="225" spans="1:13" ht="18" customHeight="1" hidden="1">
      <c r="A225" s="208" t="s">
        <v>182</v>
      </c>
      <c r="B225" s="219">
        <v>950</v>
      </c>
      <c r="C225" s="220">
        <v>4</v>
      </c>
      <c r="D225" s="220">
        <v>9</v>
      </c>
      <c r="E225" s="213">
        <v>8900289002</v>
      </c>
      <c r="F225" s="214">
        <v>244</v>
      </c>
      <c r="G225" s="148" t="s">
        <v>183</v>
      </c>
      <c r="H225" s="171">
        <v>0</v>
      </c>
      <c r="I225" s="209">
        <f t="shared" si="28"/>
        <v>0</v>
      </c>
      <c r="J225" s="206"/>
      <c r="K225" s="337">
        <v>0</v>
      </c>
      <c r="L225" s="337"/>
      <c r="M225" s="337"/>
    </row>
    <row r="226" spans="1:13" ht="15" customHeight="1" hidden="1">
      <c r="A226" s="208" t="s">
        <v>70</v>
      </c>
      <c r="B226" s="148" t="s">
        <v>201</v>
      </c>
      <c r="C226" s="148" t="s">
        <v>175</v>
      </c>
      <c r="D226" s="148" t="s">
        <v>211</v>
      </c>
      <c r="E226" s="213">
        <v>8900289002</v>
      </c>
      <c r="F226" s="148" t="s">
        <v>257</v>
      </c>
      <c r="G226" s="148" t="s">
        <v>188</v>
      </c>
      <c r="H226" s="171">
        <f>H228+H227</f>
        <v>52000</v>
      </c>
      <c r="I226" s="209">
        <f t="shared" si="28"/>
        <v>52</v>
      </c>
      <c r="J226" s="206">
        <f>K226/1000</f>
        <v>0</v>
      </c>
      <c r="K226" s="337">
        <f>K228</f>
        <v>0</v>
      </c>
      <c r="L226" s="337">
        <f>L228</f>
        <v>0</v>
      </c>
      <c r="M226" s="337">
        <f>L226/1000</f>
        <v>0</v>
      </c>
    </row>
    <row r="227" spans="1:13" ht="15" customHeight="1" hidden="1">
      <c r="A227" s="158" t="s">
        <v>189</v>
      </c>
      <c r="B227" s="148" t="s">
        <v>201</v>
      </c>
      <c r="C227" s="148" t="s">
        <v>175</v>
      </c>
      <c r="D227" s="148" t="s">
        <v>211</v>
      </c>
      <c r="E227" s="213">
        <v>8900289002</v>
      </c>
      <c r="F227" s="148" t="s">
        <v>257</v>
      </c>
      <c r="G227" s="148" t="s">
        <v>190</v>
      </c>
      <c r="H227" s="171">
        <v>0</v>
      </c>
      <c r="I227" s="209"/>
      <c r="J227" s="206"/>
      <c r="K227" s="337"/>
      <c r="L227" s="337"/>
      <c r="M227" s="337"/>
    </row>
    <row r="228" spans="1:13" ht="15" hidden="1">
      <c r="A228" s="158" t="s">
        <v>324</v>
      </c>
      <c r="B228" s="148" t="s">
        <v>201</v>
      </c>
      <c r="C228" s="148" t="s">
        <v>175</v>
      </c>
      <c r="D228" s="148" t="s">
        <v>211</v>
      </c>
      <c r="E228" s="213">
        <v>8900289002</v>
      </c>
      <c r="F228" s="148" t="s">
        <v>257</v>
      </c>
      <c r="G228" s="148" t="s">
        <v>316</v>
      </c>
      <c r="H228" s="171">
        <v>52000</v>
      </c>
      <c r="I228" s="209">
        <f t="shared" si="28"/>
        <v>52</v>
      </c>
      <c r="J228" s="206">
        <f>K228/1000</f>
        <v>0</v>
      </c>
      <c r="K228" s="337">
        <v>0</v>
      </c>
      <c r="L228" s="337">
        <v>0</v>
      </c>
      <c r="M228" s="337">
        <f>L228/1000</f>
        <v>0</v>
      </c>
    </row>
    <row r="229" spans="1:13" ht="15" hidden="1">
      <c r="A229" s="140" t="s">
        <v>399</v>
      </c>
      <c r="B229" s="219">
        <v>950</v>
      </c>
      <c r="C229" s="220">
        <v>4</v>
      </c>
      <c r="D229" s="220">
        <v>9</v>
      </c>
      <c r="E229" s="213">
        <v>8900289002</v>
      </c>
      <c r="F229" s="214">
        <v>247</v>
      </c>
      <c r="G229" s="148" t="s">
        <v>181</v>
      </c>
      <c r="H229" s="171">
        <v>216000</v>
      </c>
      <c r="I229" s="209">
        <f>H229/1000</f>
        <v>216</v>
      </c>
      <c r="J229" s="206">
        <f>K229/1000</f>
        <v>0</v>
      </c>
      <c r="K229" s="337">
        <v>0</v>
      </c>
      <c r="L229" s="337">
        <v>0</v>
      </c>
      <c r="M229" s="337">
        <f>L229/1000</f>
        <v>0</v>
      </c>
    </row>
    <row r="230" spans="1:13" ht="15">
      <c r="A230" s="140" t="s">
        <v>341</v>
      </c>
      <c r="B230" s="219">
        <v>950</v>
      </c>
      <c r="C230" s="220">
        <v>4</v>
      </c>
      <c r="D230" s="220">
        <v>9</v>
      </c>
      <c r="E230" s="213">
        <v>8900289003</v>
      </c>
      <c r="F230" s="214"/>
      <c r="G230" s="148"/>
      <c r="H230" s="171">
        <f>H231</f>
        <v>30000</v>
      </c>
      <c r="I230" s="209">
        <f aca="true" t="shared" si="42" ref="I230:I271">H230/1000</f>
        <v>30</v>
      </c>
      <c r="J230" s="209">
        <f aca="true" t="shared" si="43" ref="J230:J238">K230/1000</f>
        <v>0</v>
      </c>
      <c r="K230" s="337">
        <f>K231</f>
        <v>0</v>
      </c>
      <c r="L230" s="337">
        <f>L231</f>
        <v>0</v>
      </c>
      <c r="M230" s="337">
        <f aca="true" t="shared" si="44" ref="M230:M238">L230/1000</f>
        <v>0</v>
      </c>
    </row>
    <row r="231" spans="1:13" ht="27">
      <c r="A231" s="140" t="s">
        <v>569</v>
      </c>
      <c r="B231" s="219">
        <v>950</v>
      </c>
      <c r="C231" s="220">
        <v>4</v>
      </c>
      <c r="D231" s="220">
        <v>9</v>
      </c>
      <c r="E231" s="213">
        <v>8900289003</v>
      </c>
      <c r="F231" s="214" t="s">
        <v>165</v>
      </c>
      <c r="G231" s="148"/>
      <c r="H231" s="171">
        <f>H232</f>
        <v>30000</v>
      </c>
      <c r="I231" s="209">
        <f t="shared" si="42"/>
        <v>30</v>
      </c>
      <c r="J231" s="209">
        <f t="shared" si="43"/>
        <v>0</v>
      </c>
      <c r="K231" s="337">
        <f aca="true" t="shared" si="45" ref="K231:L234">K232</f>
        <v>0</v>
      </c>
      <c r="L231" s="337">
        <f t="shared" si="45"/>
        <v>0</v>
      </c>
      <c r="M231" s="337">
        <f t="shared" si="44"/>
        <v>0</v>
      </c>
    </row>
    <row r="232" spans="1:13" ht="27" hidden="1">
      <c r="A232" s="208" t="s">
        <v>254</v>
      </c>
      <c r="B232" s="219">
        <v>950</v>
      </c>
      <c r="C232" s="220">
        <v>4</v>
      </c>
      <c r="D232" s="220">
        <v>9</v>
      </c>
      <c r="E232" s="213">
        <v>8900289003</v>
      </c>
      <c r="F232" s="214">
        <v>240</v>
      </c>
      <c r="G232" s="148"/>
      <c r="H232" s="171">
        <f>H233</f>
        <v>30000</v>
      </c>
      <c r="I232" s="209">
        <f t="shared" si="42"/>
        <v>30</v>
      </c>
      <c r="J232" s="209">
        <f t="shared" si="43"/>
        <v>0</v>
      </c>
      <c r="K232" s="337">
        <f t="shared" si="45"/>
        <v>0</v>
      </c>
      <c r="L232" s="337">
        <f t="shared" si="45"/>
        <v>0</v>
      </c>
      <c r="M232" s="337">
        <f t="shared" si="44"/>
        <v>0</v>
      </c>
    </row>
    <row r="233" spans="1:13" ht="15" hidden="1">
      <c r="A233" s="208" t="s">
        <v>308</v>
      </c>
      <c r="B233" s="219">
        <v>950</v>
      </c>
      <c r="C233" s="220">
        <v>4</v>
      </c>
      <c r="D233" s="220">
        <v>9</v>
      </c>
      <c r="E233" s="213">
        <v>8900289003</v>
      </c>
      <c r="F233" s="214">
        <v>244</v>
      </c>
      <c r="G233" s="148"/>
      <c r="H233" s="171">
        <f>H234</f>
        <v>30000</v>
      </c>
      <c r="I233" s="209">
        <f t="shared" si="42"/>
        <v>30</v>
      </c>
      <c r="J233" s="209">
        <f t="shared" si="43"/>
        <v>0</v>
      </c>
      <c r="K233" s="337">
        <f t="shared" si="45"/>
        <v>0</v>
      </c>
      <c r="L233" s="337">
        <f t="shared" si="45"/>
        <v>0</v>
      </c>
      <c r="M233" s="337">
        <f t="shared" si="44"/>
        <v>0</v>
      </c>
    </row>
    <row r="234" spans="1:13" ht="15" hidden="1">
      <c r="A234" s="208" t="s">
        <v>70</v>
      </c>
      <c r="B234" s="148" t="s">
        <v>201</v>
      </c>
      <c r="C234" s="148" t="s">
        <v>175</v>
      </c>
      <c r="D234" s="148" t="s">
        <v>211</v>
      </c>
      <c r="E234" s="213">
        <v>8900289003</v>
      </c>
      <c r="F234" s="148" t="s">
        <v>257</v>
      </c>
      <c r="G234" s="148" t="s">
        <v>188</v>
      </c>
      <c r="H234" s="171">
        <f>H235</f>
        <v>30000</v>
      </c>
      <c r="I234" s="209">
        <f t="shared" si="42"/>
        <v>30</v>
      </c>
      <c r="J234" s="209">
        <f t="shared" si="43"/>
        <v>0</v>
      </c>
      <c r="K234" s="337">
        <f t="shared" si="45"/>
        <v>0</v>
      </c>
      <c r="L234" s="337">
        <f t="shared" si="45"/>
        <v>0</v>
      </c>
      <c r="M234" s="337">
        <f t="shared" si="44"/>
        <v>0</v>
      </c>
    </row>
    <row r="235" spans="1:13" ht="15" hidden="1">
      <c r="A235" s="158" t="s">
        <v>189</v>
      </c>
      <c r="B235" s="148" t="s">
        <v>201</v>
      </c>
      <c r="C235" s="148" t="s">
        <v>175</v>
      </c>
      <c r="D235" s="148" t="s">
        <v>211</v>
      </c>
      <c r="E235" s="213">
        <v>8900289003</v>
      </c>
      <c r="F235" s="148" t="s">
        <v>257</v>
      </c>
      <c r="G235" s="148" t="s">
        <v>190</v>
      </c>
      <c r="H235" s="171">
        <v>30000</v>
      </c>
      <c r="I235" s="209">
        <f t="shared" si="42"/>
        <v>30</v>
      </c>
      <c r="J235" s="209">
        <f t="shared" si="43"/>
        <v>0</v>
      </c>
      <c r="K235" s="337">
        <v>0</v>
      </c>
      <c r="L235" s="337">
        <v>0</v>
      </c>
      <c r="M235" s="337">
        <f t="shared" si="44"/>
        <v>0</v>
      </c>
    </row>
    <row r="236" spans="1:13" ht="27">
      <c r="A236" s="158" t="s">
        <v>566</v>
      </c>
      <c r="B236" s="148"/>
      <c r="C236" s="148"/>
      <c r="D236" s="148"/>
      <c r="E236" s="213">
        <v>8900300000</v>
      </c>
      <c r="F236" s="148"/>
      <c r="G236" s="148"/>
      <c r="H236" s="171">
        <f aca="true" t="shared" si="46" ref="H236:H242">H237</f>
        <v>50000</v>
      </c>
      <c r="I236" s="209">
        <f t="shared" si="42"/>
        <v>50</v>
      </c>
      <c r="J236" s="209">
        <f t="shared" si="43"/>
        <v>0</v>
      </c>
      <c r="K236" s="337">
        <f aca="true" t="shared" si="47" ref="K236:L238">K237</f>
        <v>0</v>
      </c>
      <c r="L236" s="337">
        <f t="shared" si="47"/>
        <v>0</v>
      </c>
      <c r="M236" s="337">
        <f t="shared" si="44"/>
        <v>0</v>
      </c>
    </row>
    <row r="237" spans="1:13" ht="53.25">
      <c r="A237" s="158" t="s">
        <v>469</v>
      </c>
      <c r="B237" s="148"/>
      <c r="C237" s="148"/>
      <c r="D237" s="148"/>
      <c r="E237" s="213">
        <v>8900389004</v>
      </c>
      <c r="F237" s="148"/>
      <c r="G237" s="148"/>
      <c r="H237" s="171">
        <f t="shared" si="46"/>
        <v>50000</v>
      </c>
      <c r="I237" s="209">
        <f t="shared" si="42"/>
        <v>50</v>
      </c>
      <c r="J237" s="209">
        <f t="shared" si="43"/>
        <v>0</v>
      </c>
      <c r="K237" s="337">
        <f t="shared" si="47"/>
        <v>0</v>
      </c>
      <c r="L237" s="337">
        <f t="shared" si="47"/>
        <v>0</v>
      </c>
      <c r="M237" s="337">
        <f t="shared" si="44"/>
        <v>0</v>
      </c>
    </row>
    <row r="238" spans="1:13" ht="27">
      <c r="A238" s="140" t="s">
        <v>569</v>
      </c>
      <c r="B238" s="219">
        <v>950</v>
      </c>
      <c r="C238" s="220">
        <v>4</v>
      </c>
      <c r="D238" s="220">
        <v>9</v>
      </c>
      <c r="E238" s="213">
        <v>8900389004</v>
      </c>
      <c r="F238" s="214" t="s">
        <v>165</v>
      </c>
      <c r="G238" s="148"/>
      <c r="H238" s="171">
        <f t="shared" si="46"/>
        <v>50000</v>
      </c>
      <c r="I238" s="209">
        <f t="shared" si="42"/>
        <v>50</v>
      </c>
      <c r="J238" s="209">
        <f t="shared" si="43"/>
        <v>0</v>
      </c>
      <c r="K238" s="337">
        <f t="shared" si="47"/>
        <v>0</v>
      </c>
      <c r="L238" s="337">
        <f t="shared" si="47"/>
        <v>0</v>
      </c>
      <c r="M238" s="337">
        <f t="shared" si="44"/>
        <v>0</v>
      </c>
    </row>
    <row r="239" spans="1:13" ht="27" hidden="1">
      <c r="A239" s="208" t="s">
        <v>254</v>
      </c>
      <c r="B239" s="219">
        <v>950</v>
      </c>
      <c r="C239" s="220">
        <v>4</v>
      </c>
      <c r="D239" s="220">
        <v>9</v>
      </c>
      <c r="E239" s="213">
        <v>8900389004</v>
      </c>
      <c r="F239" s="214">
        <v>240</v>
      </c>
      <c r="G239" s="148"/>
      <c r="H239" s="171">
        <f t="shared" si="46"/>
        <v>50000</v>
      </c>
      <c r="I239" s="209">
        <f t="shared" si="42"/>
        <v>50</v>
      </c>
      <c r="J239" s="206"/>
      <c r="K239" s="337"/>
      <c r="L239" s="337"/>
      <c r="M239" s="337"/>
    </row>
    <row r="240" spans="1:13" ht="15" hidden="1">
      <c r="A240" s="208" t="s">
        <v>308</v>
      </c>
      <c r="B240" s="219">
        <v>950</v>
      </c>
      <c r="C240" s="220">
        <v>4</v>
      </c>
      <c r="D240" s="220">
        <v>9</v>
      </c>
      <c r="E240" s="213">
        <v>8900389004</v>
      </c>
      <c r="F240" s="214">
        <v>244</v>
      </c>
      <c r="G240" s="148"/>
      <c r="H240" s="171">
        <f t="shared" si="46"/>
        <v>50000</v>
      </c>
      <c r="I240" s="209">
        <f t="shared" si="42"/>
        <v>50</v>
      </c>
      <c r="J240" s="206"/>
      <c r="K240" s="337"/>
      <c r="L240" s="337"/>
      <c r="M240" s="337"/>
    </row>
    <row r="241" spans="1:13" ht="15" hidden="1">
      <c r="A241" s="140" t="s">
        <v>68</v>
      </c>
      <c r="B241" s="219">
        <v>950</v>
      </c>
      <c r="C241" s="220">
        <v>4</v>
      </c>
      <c r="D241" s="220">
        <v>9</v>
      </c>
      <c r="E241" s="213">
        <v>8900389004</v>
      </c>
      <c r="F241" s="214">
        <v>244</v>
      </c>
      <c r="G241" s="148" t="s">
        <v>165</v>
      </c>
      <c r="H241" s="171">
        <f t="shared" si="46"/>
        <v>50000</v>
      </c>
      <c r="I241" s="209">
        <f t="shared" si="42"/>
        <v>50</v>
      </c>
      <c r="J241" s="206"/>
      <c r="K241" s="337"/>
      <c r="L241" s="337"/>
      <c r="M241" s="337"/>
    </row>
    <row r="242" spans="1:13" ht="15" hidden="1">
      <c r="A242" s="140" t="s">
        <v>176</v>
      </c>
      <c r="B242" s="219">
        <v>950</v>
      </c>
      <c r="C242" s="220">
        <v>4</v>
      </c>
      <c r="D242" s="220">
        <v>9</v>
      </c>
      <c r="E242" s="213">
        <v>8900389004</v>
      </c>
      <c r="F242" s="214">
        <v>244</v>
      </c>
      <c r="G242" s="148" t="s">
        <v>177</v>
      </c>
      <c r="H242" s="171">
        <f t="shared" si="46"/>
        <v>50000</v>
      </c>
      <c r="I242" s="209">
        <f t="shared" si="42"/>
        <v>50</v>
      </c>
      <c r="J242" s="206"/>
      <c r="K242" s="337"/>
      <c r="L242" s="337"/>
      <c r="M242" s="337"/>
    </row>
    <row r="243" spans="1:13" ht="15" hidden="1">
      <c r="A243" s="208" t="s">
        <v>184</v>
      </c>
      <c r="B243" s="219">
        <v>950</v>
      </c>
      <c r="C243" s="220">
        <v>4</v>
      </c>
      <c r="D243" s="220">
        <v>9</v>
      </c>
      <c r="E243" s="213">
        <v>8900389004</v>
      </c>
      <c r="F243" s="148" t="s">
        <v>257</v>
      </c>
      <c r="G243" s="148" t="s">
        <v>185</v>
      </c>
      <c r="H243" s="171">
        <v>50000</v>
      </c>
      <c r="I243" s="209">
        <f t="shared" si="42"/>
        <v>50</v>
      </c>
      <c r="J243" s="206"/>
      <c r="K243" s="337"/>
      <c r="L243" s="337"/>
      <c r="M243" s="337"/>
    </row>
    <row r="244" spans="1:13" ht="15" hidden="1">
      <c r="A244" s="207" t="s">
        <v>82</v>
      </c>
      <c r="B244" s="203" t="s">
        <v>201</v>
      </c>
      <c r="C244" s="203" t="s">
        <v>175</v>
      </c>
      <c r="D244" s="203" t="s">
        <v>198</v>
      </c>
      <c r="E244" s="203"/>
      <c r="F244" s="203"/>
      <c r="G244" s="203"/>
      <c r="H244" s="201">
        <f>H245</f>
        <v>0</v>
      </c>
      <c r="I244" s="206">
        <f t="shared" si="42"/>
        <v>0</v>
      </c>
      <c r="J244" s="206">
        <f aca="true" t="shared" si="48" ref="J244:J254">K244/1000</f>
        <v>0</v>
      </c>
      <c r="K244" s="336">
        <f aca="true" t="shared" si="49" ref="K244:L252">K245</f>
        <v>0</v>
      </c>
      <c r="L244" s="336">
        <f t="shared" si="49"/>
        <v>0</v>
      </c>
      <c r="M244" s="336">
        <f aca="true" t="shared" si="50" ref="M244:M254">L244/1000</f>
        <v>0</v>
      </c>
    </row>
    <row r="245" spans="1:13" ht="26.25" customHeight="1" hidden="1">
      <c r="A245" s="208" t="s">
        <v>422</v>
      </c>
      <c r="B245" s="148" t="s">
        <v>201</v>
      </c>
      <c r="C245" s="148" t="s">
        <v>175</v>
      </c>
      <c r="D245" s="148" t="s">
        <v>198</v>
      </c>
      <c r="E245" s="148" t="s">
        <v>3</v>
      </c>
      <c r="F245" s="148"/>
      <c r="G245" s="148"/>
      <c r="H245" s="171">
        <f>H246</f>
        <v>0</v>
      </c>
      <c r="I245" s="209">
        <f t="shared" si="42"/>
        <v>0</v>
      </c>
      <c r="J245" s="209">
        <f t="shared" si="48"/>
        <v>0</v>
      </c>
      <c r="K245" s="337">
        <f t="shared" si="49"/>
        <v>0</v>
      </c>
      <c r="L245" s="337">
        <f t="shared" si="49"/>
        <v>0</v>
      </c>
      <c r="M245" s="337">
        <f t="shared" si="50"/>
        <v>0</v>
      </c>
    </row>
    <row r="246" spans="1:13" ht="15" hidden="1">
      <c r="A246" s="208" t="s">
        <v>307</v>
      </c>
      <c r="B246" s="148" t="s">
        <v>201</v>
      </c>
      <c r="C246" s="148" t="s">
        <v>175</v>
      </c>
      <c r="D246" s="148" t="s">
        <v>198</v>
      </c>
      <c r="E246" s="148" t="s">
        <v>425</v>
      </c>
      <c r="F246" s="148"/>
      <c r="G246" s="148"/>
      <c r="H246" s="171">
        <f>H248</f>
        <v>0</v>
      </c>
      <c r="I246" s="209">
        <f t="shared" si="42"/>
        <v>0</v>
      </c>
      <c r="J246" s="209">
        <f t="shared" si="48"/>
        <v>0</v>
      </c>
      <c r="K246" s="337">
        <f>K248</f>
        <v>0</v>
      </c>
      <c r="L246" s="337">
        <f>L248</f>
        <v>0</v>
      </c>
      <c r="M246" s="337">
        <f t="shared" si="50"/>
        <v>0</v>
      </c>
    </row>
    <row r="247" spans="1:13" ht="15" hidden="1">
      <c r="A247" s="208" t="s">
        <v>423</v>
      </c>
      <c r="B247" s="148" t="s">
        <v>201</v>
      </c>
      <c r="C247" s="148" t="s">
        <v>175</v>
      </c>
      <c r="D247" s="148" t="s">
        <v>198</v>
      </c>
      <c r="E247" s="148" t="s">
        <v>424</v>
      </c>
      <c r="F247" s="148"/>
      <c r="G247" s="148"/>
      <c r="H247" s="171">
        <f aca="true" t="shared" si="51" ref="H247:H252">H248</f>
        <v>0</v>
      </c>
      <c r="I247" s="209">
        <f t="shared" si="42"/>
        <v>0</v>
      </c>
      <c r="J247" s="209">
        <v>0</v>
      </c>
      <c r="K247" s="337"/>
      <c r="L247" s="337"/>
      <c r="M247" s="337">
        <v>0</v>
      </c>
    </row>
    <row r="248" spans="1:13" ht="27.75" customHeight="1" hidden="1">
      <c r="A248" s="208" t="s">
        <v>233</v>
      </c>
      <c r="B248" s="148" t="s">
        <v>201</v>
      </c>
      <c r="C248" s="148" t="s">
        <v>175</v>
      </c>
      <c r="D248" s="148" t="s">
        <v>198</v>
      </c>
      <c r="E248" s="148" t="s">
        <v>424</v>
      </c>
      <c r="F248" s="148" t="s">
        <v>165</v>
      </c>
      <c r="G248" s="148"/>
      <c r="H248" s="171">
        <f t="shared" si="51"/>
        <v>0</v>
      </c>
      <c r="I248" s="209">
        <f t="shared" si="42"/>
        <v>0</v>
      </c>
      <c r="J248" s="209">
        <f t="shared" si="48"/>
        <v>0</v>
      </c>
      <c r="K248" s="337">
        <f t="shared" si="49"/>
        <v>0</v>
      </c>
      <c r="L248" s="337">
        <f t="shared" si="49"/>
        <v>0</v>
      </c>
      <c r="M248" s="337">
        <f t="shared" si="50"/>
        <v>0</v>
      </c>
    </row>
    <row r="249" spans="1:13" ht="27.75" customHeight="1" hidden="1">
      <c r="A249" s="208" t="s">
        <v>254</v>
      </c>
      <c r="B249" s="148" t="s">
        <v>201</v>
      </c>
      <c r="C249" s="148" t="s">
        <v>175</v>
      </c>
      <c r="D249" s="148" t="s">
        <v>198</v>
      </c>
      <c r="E249" s="148" t="s">
        <v>424</v>
      </c>
      <c r="F249" s="148" t="s">
        <v>255</v>
      </c>
      <c r="G249" s="148"/>
      <c r="H249" s="171">
        <f t="shared" si="51"/>
        <v>0</v>
      </c>
      <c r="I249" s="209">
        <f t="shared" si="42"/>
        <v>0</v>
      </c>
      <c r="J249" s="206">
        <f t="shared" si="48"/>
        <v>0</v>
      </c>
      <c r="K249" s="337">
        <f t="shared" si="49"/>
        <v>0</v>
      </c>
      <c r="L249" s="337">
        <f t="shared" si="49"/>
        <v>0</v>
      </c>
      <c r="M249" s="337">
        <f t="shared" si="50"/>
        <v>0</v>
      </c>
    </row>
    <row r="250" spans="1:13" ht="15" hidden="1">
      <c r="A250" s="208" t="s">
        <v>308</v>
      </c>
      <c r="B250" s="148" t="s">
        <v>201</v>
      </c>
      <c r="C250" s="148" t="s">
        <v>175</v>
      </c>
      <c r="D250" s="148" t="s">
        <v>198</v>
      </c>
      <c r="E250" s="148" t="s">
        <v>424</v>
      </c>
      <c r="F250" s="148" t="s">
        <v>257</v>
      </c>
      <c r="G250" s="148"/>
      <c r="H250" s="171">
        <f t="shared" si="51"/>
        <v>0</v>
      </c>
      <c r="I250" s="209">
        <f t="shared" si="42"/>
        <v>0</v>
      </c>
      <c r="J250" s="206">
        <f t="shared" si="48"/>
        <v>0</v>
      </c>
      <c r="K250" s="337">
        <f t="shared" si="49"/>
        <v>0</v>
      </c>
      <c r="L250" s="337">
        <f t="shared" si="49"/>
        <v>0</v>
      </c>
      <c r="M250" s="337">
        <f t="shared" si="50"/>
        <v>0</v>
      </c>
    </row>
    <row r="251" spans="1:13" ht="15" hidden="1">
      <c r="A251" s="208" t="s">
        <v>68</v>
      </c>
      <c r="B251" s="148" t="s">
        <v>201</v>
      </c>
      <c r="C251" s="148" t="s">
        <v>175</v>
      </c>
      <c r="D251" s="148" t="s">
        <v>198</v>
      </c>
      <c r="E251" s="148" t="s">
        <v>424</v>
      </c>
      <c r="F251" s="148" t="s">
        <v>257</v>
      </c>
      <c r="G251" s="148" t="s">
        <v>165</v>
      </c>
      <c r="H251" s="171">
        <f t="shared" si="51"/>
        <v>0</v>
      </c>
      <c r="I251" s="209">
        <f t="shared" si="42"/>
        <v>0</v>
      </c>
      <c r="J251" s="206">
        <f t="shared" si="48"/>
        <v>0</v>
      </c>
      <c r="K251" s="337">
        <f t="shared" si="49"/>
        <v>0</v>
      </c>
      <c r="L251" s="337">
        <f t="shared" si="49"/>
        <v>0</v>
      </c>
      <c r="M251" s="337">
        <f t="shared" si="50"/>
        <v>0</v>
      </c>
    </row>
    <row r="252" spans="1:13" ht="15" hidden="1">
      <c r="A252" s="208" t="s">
        <v>176</v>
      </c>
      <c r="B252" s="148" t="s">
        <v>201</v>
      </c>
      <c r="C252" s="148" t="s">
        <v>175</v>
      </c>
      <c r="D252" s="148" t="s">
        <v>198</v>
      </c>
      <c r="E252" s="148" t="s">
        <v>424</v>
      </c>
      <c r="F252" s="148" t="s">
        <v>257</v>
      </c>
      <c r="G252" s="148" t="s">
        <v>177</v>
      </c>
      <c r="H252" s="171">
        <f t="shared" si="51"/>
        <v>0</v>
      </c>
      <c r="I252" s="209">
        <f t="shared" si="42"/>
        <v>0</v>
      </c>
      <c r="J252" s="206">
        <f t="shared" si="48"/>
        <v>0</v>
      </c>
      <c r="K252" s="337">
        <f t="shared" si="49"/>
        <v>0</v>
      </c>
      <c r="L252" s="337">
        <f t="shared" si="49"/>
        <v>0</v>
      </c>
      <c r="M252" s="337">
        <f t="shared" si="50"/>
        <v>0</v>
      </c>
    </row>
    <row r="253" spans="1:13" ht="15" hidden="1">
      <c r="A253" s="208" t="s">
        <v>184</v>
      </c>
      <c r="B253" s="148" t="s">
        <v>201</v>
      </c>
      <c r="C253" s="148" t="s">
        <v>175</v>
      </c>
      <c r="D253" s="148" t="s">
        <v>198</v>
      </c>
      <c r="E253" s="148" t="s">
        <v>424</v>
      </c>
      <c r="F253" s="148" t="s">
        <v>257</v>
      </c>
      <c r="G253" s="148" t="s">
        <v>185</v>
      </c>
      <c r="H253" s="171">
        <v>0</v>
      </c>
      <c r="I253" s="209">
        <f t="shared" si="42"/>
        <v>0</v>
      </c>
      <c r="J253" s="206">
        <f t="shared" si="48"/>
        <v>0</v>
      </c>
      <c r="K253" s="337">
        <v>0</v>
      </c>
      <c r="L253" s="337">
        <v>0</v>
      </c>
      <c r="M253" s="337">
        <f t="shared" si="50"/>
        <v>0</v>
      </c>
    </row>
    <row r="254" spans="1:13" ht="15">
      <c r="A254" s="207" t="s">
        <v>203</v>
      </c>
      <c r="B254" s="203" t="s">
        <v>201</v>
      </c>
      <c r="C254" s="203" t="s">
        <v>204</v>
      </c>
      <c r="D254" s="203"/>
      <c r="E254" s="203"/>
      <c r="F254" s="203"/>
      <c r="G254" s="203"/>
      <c r="H254" s="201">
        <f>H255+H321</f>
        <v>5878530</v>
      </c>
      <c r="I254" s="206">
        <f t="shared" si="42"/>
        <v>5878.53</v>
      </c>
      <c r="J254" s="206">
        <f t="shared" si="48"/>
        <v>612.5</v>
      </c>
      <c r="K254" s="336">
        <f>K255+K321</f>
        <v>612500</v>
      </c>
      <c r="L254" s="336">
        <f>L255+L321</f>
        <v>612500</v>
      </c>
      <c r="M254" s="336">
        <f t="shared" si="50"/>
        <v>612.5</v>
      </c>
    </row>
    <row r="255" spans="1:13" ht="15">
      <c r="A255" s="208" t="s">
        <v>205</v>
      </c>
      <c r="B255" s="148" t="s">
        <v>201</v>
      </c>
      <c r="C255" s="148" t="s">
        <v>204</v>
      </c>
      <c r="D255" s="148" t="s">
        <v>164</v>
      </c>
      <c r="E255" s="148"/>
      <c r="F255" s="148"/>
      <c r="G255" s="148"/>
      <c r="H255" s="171">
        <f>H256+H283+H293+H302</f>
        <v>5868530</v>
      </c>
      <c r="I255" s="209">
        <f t="shared" si="42"/>
        <v>5868.53</v>
      </c>
      <c r="J255" s="209">
        <f>K255/1000</f>
        <v>612.5</v>
      </c>
      <c r="K255" s="337">
        <f>K283+K293+K302</f>
        <v>612500</v>
      </c>
      <c r="L255" s="337">
        <f>L256+L283+L293+L302</f>
        <v>612500</v>
      </c>
      <c r="M255" s="337">
        <f>L255/1000</f>
        <v>612.5</v>
      </c>
    </row>
    <row r="256" spans="1:13" ht="15">
      <c r="A256" s="208" t="s">
        <v>426</v>
      </c>
      <c r="B256" s="148" t="s">
        <v>201</v>
      </c>
      <c r="C256" s="148" t="s">
        <v>204</v>
      </c>
      <c r="D256" s="148" t="s">
        <v>164</v>
      </c>
      <c r="E256" s="148" t="s">
        <v>4</v>
      </c>
      <c r="F256" s="148"/>
      <c r="G256" s="148"/>
      <c r="H256" s="171">
        <f>H257</f>
        <v>205000</v>
      </c>
      <c r="I256" s="209">
        <f t="shared" si="42"/>
        <v>205</v>
      </c>
      <c r="J256" s="209">
        <f>K256/1000</f>
        <v>0</v>
      </c>
      <c r="K256" s="337">
        <f>K257</f>
        <v>0</v>
      </c>
      <c r="L256" s="337">
        <f>L257</f>
        <v>0</v>
      </c>
      <c r="M256" s="337">
        <f>L256/1000</f>
        <v>0</v>
      </c>
    </row>
    <row r="257" spans="1:13" ht="27" customHeight="1">
      <c r="A257" s="208" t="s">
        <v>429</v>
      </c>
      <c r="B257" s="148" t="s">
        <v>201</v>
      </c>
      <c r="C257" s="148" t="s">
        <v>204</v>
      </c>
      <c r="D257" s="148" t="s">
        <v>164</v>
      </c>
      <c r="E257" s="148" t="s">
        <v>430</v>
      </c>
      <c r="F257" s="148"/>
      <c r="G257" s="148"/>
      <c r="H257" s="171">
        <f>H258+H265+H276</f>
        <v>205000</v>
      </c>
      <c r="I257" s="209">
        <f t="shared" si="42"/>
        <v>205</v>
      </c>
      <c r="J257" s="209">
        <f>K257/1000</f>
        <v>0</v>
      </c>
      <c r="K257" s="337">
        <f>K265</f>
        <v>0</v>
      </c>
      <c r="L257" s="337">
        <f>L265</f>
        <v>0</v>
      </c>
      <c r="M257" s="337">
        <f>L257/1000</f>
        <v>0</v>
      </c>
    </row>
    <row r="258" spans="1:13" ht="18" customHeight="1">
      <c r="A258" s="208" t="s">
        <v>470</v>
      </c>
      <c r="B258" s="148" t="s">
        <v>201</v>
      </c>
      <c r="C258" s="148" t="s">
        <v>204</v>
      </c>
      <c r="D258" s="148" t="s">
        <v>164</v>
      </c>
      <c r="E258" s="148" t="s">
        <v>471</v>
      </c>
      <c r="F258" s="148"/>
      <c r="G258" s="148"/>
      <c r="H258" s="171">
        <f aca="true" t="shared" si="52" ref="H258:H263">H259</f>
        <v>205000</v>
      </c>
      <c r="I258" s="243">
        <f t="shared" si="42"/>
        <v>205</v>
      </c>
      <c r="J258" s="209">
        <v>0</v>
      </c>
      <c r="K258" s="337">
        <f>K259</f>
        <v>0</v>
      </c>
      <c r="L258" s="337">
        <f>L259</f>
        <v>0</v>
      </c>
      <c r="M258" s="337">
        <v>0</v>
      </c>
    </row>
    <row r="259" spans="1:13" ht="19.5" customHeight="1">
      <c r="A259" s="187" t="s">
        <v>158</v>
      </c>
      <c r="B259" s="148" t="s">
        <v>201</v>
      </c>
      <c r="C259" s="148" t="s">
        <v>204</v>
      </c>
      <c r="D259" s="148" t="s">
        <v>164</v>
      </c>
      <c r="E259" s="148" t="s">
        <v>471</v>
      </c>
      <c r="F259" s="223">
        <v>800</v>
      </c>
      <c r="G259" s="148"/>
      <c r="H259" s="171">
        <f t="shared" si="52"/>
        <v>205000</v>
      </c>
      <c r="I259" s="243">
        <f t="shared" si="42"/>
        <v>205</v>
      </c>
      <c r="J259" s="209">
        <v>0</v>
      </c>
      <c r="K259" s="337">
        <f>K260</f>
        <v>0</v>
      </c>
      <c r="L259" s="337">
        <f>L260</f>
        <v>0</v>
      </c>
      <c r="M259" s="337">
        <v>0</v>
      </c>
    </row>
    <row r="260" spans="1:13" ht="12" customHeight="1" hidden="1">
      <c r="A260" s="208" t="s">
        <v>258</v>
      </c>
      <c r="B260" s="148" t="s">
        <v>201</v>
      </c>
      <c r="C260" s="148" t="s">
        <v>204</v>
      </c>
      <c r="D260" s="148" t="s">
        <v>164</v>
      </c>
      <c r="E260" s="148" t="s">
        <v>471</v>
      </c>
      <c r="F260" s="223">
        <v>850</v>
      </c>
      <c r="G260" s="148"/>
      <c r="H260" s="171">
        <f t="shared" si="52"/>
        <v>205000</v>
      </c>
      <c r="I260" s="243">
        <f t="shared" si="42"/>
        <v>205</v>
      </c>
      <c r="J260" s="209"/>
      <c r="K260" s="337"/>
      <c r="L260" s="337"/>
      <c r="M260" s="337"/>
    </row>
    <row r="261" spans="1:13" ht="13.5" customHeight="1" hidden="1">
      <c r="A261" s="208" t="s">
        <v>263</v>
      </c>
      <c r="B261" s="148" t="s">
        <v>201</v>
      </c>
      <c r="C261" s="148" t="s">
        <v>204</v>
      </c>
      <c r="D261" s="148" t="s">
        <v>164</v>
      </c>
      <c r="E261" s="148" t="s">
        <v>471</v>
      </c>
      <c r="F261" s="188">
        <v>853</v>
      </c>
      <c r="G261" s="148"/>
      <c r="H261" s="171">
        <f t="shared" si="52"/>
        <v>205000</v>
      </c>
      <c r="I261" s="243">
        <f t="shared" si="42"/>
        <v>205</v>
      </c>
      <c r="J261" s="209"/>
      <c r="K261" s="337"/>
      <c r="L261" s="337"/>
      <c r="M261" s="337"/>
    </row>
    <row r="262" spans="1:13" ht="15" customHeight="1" hidden="1">
      <c r="A262" s="187" t="s">
        <v>68</v>
      </c>
      <c r="B262" s="148" t="s">
        <v>201</v>
      </c>
      <c r="C262" s="148" t="s">
        <v>204</v>
      </c>
      <c r="D262" s="148" t="s">
        <v>164</v>
      </c>
      <c r="E262" s="148" t="s">
        <v>471</v>
      </c>
      <c r="F262" s="188">
        <v>853</v>
      </c>
      <c r="G262" s="148" t="s">
        <v>165</v>
      </c>
      <c r="H262" s="171">
        <f t="shared" si="52"/>
        <v>205000</v>
      </c>
      <c r="I262" s="243">
        <f t="shared" si="42"/>
        <v>205</v>
      </c>
      <c r="J262" s="209"/>
      <c r="K262" s="337"/>
      <c r="L262" s="337"/>
      <c r="M262" s="337"/>
    </row>
    <row r="263" spans="1:13" ht="12.75" customHeight="1" hidden="1">
      <c r="A263" s="208" t="s">
        <v>186</v>
      </c>
      <c r="B263" s="148" t="s">
        <v>201</v>
      </c>
      <c r="C263" s="148" t="s">
        <v>204</v>
      </c>
      <c r="D263" s="148" t="s">
        <v>164</v>
      </c>
      <c r="E263" s="148" t="s">
        <v>471</v>
      </c>
      <c r="F263" s="188">
        <v>853</v>
      </c>
      <c r="G263" s="148">
        <v>290</v>
      </c>
      <c r="H263" s="171">
        <f t="shared" si="52"/>
        <v>205000</v>
      </c>
      <c r="I263" s="243">
        <f t="shared" si="42"/>
        <v>205</v>
      </c>
      <c r="J263" s="209"/>
      <c r="K263" s="337"/>
      <c r="L263" s="337"/>
      <c r="M263" s="337"/>
    </row>
    <row r="264" spans="1:13" ht="12.75" customHeight="1" hidden="1">
      <c r="A264" s="208" t="s">
        <v>396</v>
      </c>
      <c r="B264" s="148" t="s">
        <v>201</v>
      </c>
      <c r="C264" s="148" t="s">
        <v>204</v>
      </c>
      <c r="D264" s="148" t="s">
        <v>164</v>
      </c>
      <c r="E264" s="148" t="s">
        <v>471</v>
      </c>
      <c r="F264" s="188">
        <v>853</v>
      </c>
      <c r="G264" s="148" t="s">
        <v>311</v>
      </c>
      <c r="H264" s="171">
        <v>205000</v>
      </c>
      <c r="I264" s="243">
        <f t="shared" si="42"/>
        <v>205</v>
      </c>
      <c r="J264" s="209"/>
      <c r="K264" s="337"/>
      <c r="L264" s="337"/>
      <c r="M264" s="337"/>
    </row>
    <row r="265" spans="1:13" ht="15" hidden="1">
      <c r="A265" s="158" t="s">
        <v>427</v>
      </c>
      <c r="B265" s="148" t="s">
        <v>201</v>
      </c>
      <c r="C265" s="148" t="s">
        <v>204</v>
      </c>
      <c r="D265" s="148" t="s">
        <v>164</v>
      </c>
      <c r="E265" s="148" t="s">
        <v>428</v>
      </c>
      <c r="F265" s="148"/>
      <c r="G265" s="148"/>
      <c r="H265" s="171">
        <f>H266</f>
        <v>0</v>
      </c>
      <c r="I265" s="209">
        <f t="shared" si="42"/>
        <v>0</v>
      </c>
      <c r="J265" s="209">
        <f>K265/1000</f>
        <v>0</v>
      </c>
      <c r="K265" s="337">
        <f aca="true" t="shared" si="53" ref="K265:L267">K266</f>
        <v>0</v>
      </c>
      <c r="L265" s="337">
        <f t="shared" si="53"/>
        <v>0</v>
      </c>
      <c r="M265" s="337">
        <f>L265/1000</f>
        <v>0</v>
      </c>
    </row>
    <row r="266" spans="1:13" ht="27" hidden="1">
      <c r="A266" s="208" t="s">
        <v>299</v>
      </c>
      <c r="B266" s="148" t="s">
        <v>201</v>
      </c>
      <c r="C266" s="148" t="s">
        <v>204</v>
      </c>
      <c r="D266" s="148" t="s">
        <v>164</v>
      </c>
      <c r="E266" s="148" t="s">
        <v>428</v>
      </c>
      <c r="F266" s="148" t="s">
        <v>165</v>
      </c>
      <c r="G266" s="148"/>
      <c r="H266" s="171">
        <f>H267</f>
        <v>0</v>
      </c>
      <c r="I266" s="209">
        <f t="shared" si="42"/>
        <v>0</v>
      </c>
      <c r="J266" s="209">
        <f aca="true" t="shared" si="54" ref="J266:J271">K266/1000</f>
        <v>0</v>
      </c>
      <c r="K266" s="337">
        <f t="shared" si="53"/>
        <v>0</v>
      </c>
      <c r="L266" s="337">
        <f t="shared" si="53"/>
        <v>0</v>
      </c>
      <c r="M266" s="337">
        <f aca="true" t="shared" si="55" ref="M266:M312">L266/1000</f>
        <v>0</v>
      </c>
    </row>
    <row r="267" spans="1:13" ht="27" hidden="1">
      <c r="A267" s="208" t="s">
        <v>254</v>
      </c>
      <c r="B267" s="148" t="s">
        <v>201</v>
      </c>
      <c r="C267" s="148" t="s">
        <v>204</v>
      </c>
      <c r="D267" s="148" t="s">
        <v>164</v>
      </c>
      <c r="E267" s="148" t="s">
        <v>428</v>
      </c>
      <c r="F267" s="148" t="s">
        <v>255</v>
      </c>
      <c r="G267" s="148"/>
      <c r="H267" s="171">
        <f>H268+H275</f>
        <v>0</v>
      </c>
      <c r="I267" s="209">
        <f t="shared" si="42"/>
        <v>0</v>
      </c>
      <c r="J267" s="209">
        <f t="shared" si="54"/>
        <v>0</v>
      </c>
      <c r="K267" s="337">
        <f t="shared" si="53"/>
        <v>0</v>
      </c>
      <c r="L267" s="337">
        <f t="shared" si="53"/>
        <v>0</v>
      </c>
      <c r="M267" s="337">
        <f t="shared" si="55"/>
        <v>0</v>
      </c>
    </row>
    <row r="268" spans="1:13" ht="27" hidden="1">
      <c r="A268" s="208" t="s">
        <v>256</v>
      </c>
      <c r="B268" s="148" t="s">
        <v>201</v>
      </c>
      <c r="C268" s="148" t="s">
        <v>204</v>
      </c>
      <c r="D268" s="148" t="s">
        <v>164</v>
      </c>
      <c r="E268" s="148" t="s">
        <v>428</v>
      </c>
      <c r="F268" s="148" t="s">
        <v>257</v>
      </c>
      <c r="G268" s="148"/>
      <c r="H268" s="171">
        <f>H269+H272</f>
        <v>0</v>
      </c>
      <c r="I268" s="209">
        <f t="shared" si="42"/>
        <v>0</v>
      </c>
      <c r="J268" s="209">
        <f t="shared" si="54"/>
        <v>0</v>
      </c>
      <c r="K268" s="337">
        <v>0</v>
      </c>
      <c r="L268" s="337">
        <v>0</v>
      </c>
      <c r="M268" s="337">
        <f t="shared" si="55"/>
        <v>0</v>
      </c>
    </row>
    <row r="269" spans="1:13" ht="15" hidden="1">
      <c r="A269" s="208" t="s">
        <v>68</v>
      </c>
      <c r="B269" s="148" t="s">
        <v>201</v>
      </c>
      <c r="C269" s="148" t="s">
        <v>204</v>
      </c>
      <c r="D269" s="148" t="s">
        <v>164</v>
      </c>
      <c r="E269" s="148" t="s">
        <v>428</v>
      </c>
      <c r="F269" s="148" t="s">
        <v>257</v>
      </c>
      <c r="G269" s="148" t="s">
        <v>165</v>
      </c>
      <c r="H269" s="171">
        <f>H270</f>
        <v>0</v>
      </c>
      <c r="I269" s="209">
        <f t="shared" si="42"/>
        <v>0</v>
      </c>
      <c r="J269" s="209">
        <f t="shared" si="54"/>
        <v>0</v>
      </c>
      <c r="K269" s="337">
        <f>K270</f>
        <v>0</v>
      </c>
      <c r="L269" s="337">
        <f>L270</f>
        <v>0</v>
      </c>
      <c r="M269" s="337">
        <f t="shared" si="55"/>
        <v>0</v>
      </c>
    </row>
    <row r="270" spans="1:13" ht="15" hidden="1">
      <c r="A270" s="208" t="s">
        <v>176</v>
      </c>
      <c r="B270" s="148" t="s">
        <v>201</v>
      </c>
      <c r="C270" s="148" t="s">
        <v>204</v>
      </c>
      <c r="D270" s="148" t="s">
        <v>164</v>
      </c>
      <c r="E270" s="148" t="s">
        <v>428</v>
      </c>
      <c r="F270" s="148" t="s">
        <v>257</v>
      </c>
      <c r="G270" s="148" t="s">
        <v>177</v>
      </c>
      <c r="H270" s="171">
        <f>H271</f>
        <v>0</v>
      </c>
      <c r="I270" s="209">
        <f t="shared" si="42"/>
        <v>0</v>
      </c>
      <c r="J270" s="209">
        <f t="shared" si="54"/>
        <v>0</v>
      </c>
      <c r="K270" s="337">
        <f>K271</f>
        <v>0</v>
      </c>
      <c r="L270" s="337">
        <f>L271</f>
        <v>0</v>
      </c>
      <c r="M270" s="337">
        <f t="shared" si="55"/>
        <v>0</v>
      </c>
    </row>
    <row r="271" spans="1:13" ht="15" hidden="1">
      <c r="A271" s="208" t="s">
        <v>184</v>
      </c>
      <c r="B271" s="148" t="s">
        <v>201</v>
      </c>
      <c r="C271" s="148" t="s">
        <v>204</v>
      </c>
      <c r="D271" s="148" t="s">
        <v>164</v>
      </c>
      <c r="E271" s="148" t="s">
        <v>428</v>
      </c>
      <c r="F271" s="148" t="s">
        <v>257</v>
      </c>
      <c r="G271" s="148" t="s">
        <v>185</v>
      </c>
      <c r="H271" s="171">
        <v>0</v>
      </c>
      <c r="I271" s="209">
        <f t="shared" si="42"/>
        <v>0</v>
      </c>
      <c r="J271" s="209">
        <f t="shared" si="54"/>
        <v>0</v>
      </c>
      <c r="K271" s="337">
        <v>0</v>
      </c>
      <c r="L271" s="337">
        <v>0</v>
      </c>
      <c r="M271" s="337">
        <f t="shared" si="55"/>
        <v>0</v>
      </c>
    </row>
    <row r="272" spans="1:13" ht="15" hidden="1">
      <c r="A272" s="208" t="s">
        <v>70</v>
      </c>
      <c r="B272" s="148" t="s">
        <v>201</v>
      </c>
      <c r="C272" s="148" t="s">
        <v>204</v>
      </c>
      <c r="D272" s="148" t="s">
        <v>164</v>
      </c>
      <c r="E272" s="148" t="s">
        <v>428</v>
      </c>
      <c r="F272" s="148" t="s">
        <v>257</v>
      </c>
      <c r="G272" s="148" t="s">
        <v>188</v>
      </c>
      <c r="H272" s="171">
        <f>H273</f>
        <v>0</v>
      </c>
      <c r="I272" s="209">
        <f>H272/1000</f>
        <v>0</v>
      </c>
      <c r="J272" s="209"/>
      <c r="K272" s="337">
        <f>K273</f>
        <v>0</v>
      </c>
      <c r="L272" s="337">
        <f>L273</f>
        <v>0</v>
      </c>
      <c r="M272" s="337">
        <f t="shared" si="55"/>
        <v>0</v>
      </c>
    </row>
    <row r="273" spans="1:13" ht="15" hidden="1">
      <c r="A273" s="208" t="s">
        <v>191</v>
      </c>
      <c r="B273" s="148" t="s">
        <v>201</v>
      </c>
      <c r="C273" s="148" t="s">
        <v>204</v>
      </c>
      <c r="D273" s="148" t="s">
        <v>164</v>
      </c>
      <c r="E273" s="148" t="s">
        <v>428</v>
      </c>
      <c r="F273" s="148" t="s">
        <v>257</v>
      </c>
      <c r="G273" s="148" t="s">
        <v>192</v>
      </c>
      <c r="H273" s="171">
        <f>H274</f>
        <v>0</v>
      </c>
      <c r="I273" s="209">
        <f>H273/1000</f>
        <v>0</v>
      </c>
      <c r="J273" s="209"/>
      <c r="K273" s="337">
        <f>K274</f>
        <v>0</v>
      </c>
      <c r="L273" s="337">
        <f>L274</f>
        <v>0</v>
      </c>
      <c r="M273" s="337">
        <f t="shared" si="55"/>
        <v>0</v>
      </c>
    </row>
    <row r="274" spans="1:13" ht="15" hidden="1">
      <c r="A274" s="158" t="s">
        <v>324</v>
      </c>
      <c r="B274" s="148" t="s">
        <v>201</v>
      </c>
      <c r="C274" s="148" t="s">
        <v>204</v>
      </c>
      <c r="D274" s="148" t="s">
        <v>164</v>
      </c>
      <c r="E274" s="148" t="s">
        <v>428</v>
      </c>
      <c r="F274" s="148" t="s">
        <v>257</v>
      </c>
      <c r="G274" s="148" t="s">
        <v>316</v>
      </c>
      <c r="H274" s="171">
        <v>0</v>
      </c>
      <c r="I274" s="209">
        <f>H274/1000</f>
        <v>0</v>
      </c>
      <c r="J274" s="209"/>
      <c r="K274" s="337">
        <v>0</v>
      </c>
      <c r="L274" s="337">
        <v>0</v>
      </c>
      <c r="M274" s="337">
        <f t="shared" si="55"/>
        <v>0</v>
      </c>
    </row>
    <row r="275" spans="1:13" ht="15" hidden="1">
      <c r="A275" s="187" t="s">
        <v>399</v>
      </c>
      <c r="B275" s="148" t="s">
        <v>201</v>
      </c>
      <c r="C275" s="148" t="s">
        <v>204</v>
      </c>
      <c r="D275" s="148" t="s">
        <v>164</v>
      </c>
      <c r="E275" s="148" t="s">
        <v>428</v>
      </c>
      <c r="F275" s="148" t="s">
        <v>397</v>
      </c>
      <c r="G275" s="148" t="s">
        <v>181</v>
      </c>
      <c r="H275" s="171">
        <v>0</v>
      </c>
      <c r="I275" s="243">
        <f>H275/1000</f>
        <v>0</v>
      </c>
      <c r="J275" s="209"/>
      <c r="K275" s="337"/>
      <c r="L275" s="337"/>
      <c r="M275" s="337"/>
    </row>
    <row r="276" spans="1:13" ht="16.5" customHeight="1" hidden="1">
      <c r="A276" s="346" t="s">
        <v>298</v>
      </c>
      <c r="B276" s="224">
        <v>950</v>
      </c>
      <c r="C276" s="225">
        <v>5</v>
      </c>
      <c r="D276" s="225">
        <v>2</v>
      </c>
      <c r="E276" s="226" t="s">
        <v>472</v>
      </c>
      <c r="F276" s="148"/>
      <c r="G276" s="148"/>
      <c r="H276" s="171">
        <f aca="true" t="shared" si="56" ref="H276:H281">H277</f>
        <v>0</v>
      </c>
      <c r="I276" s="243">
        <f aca="true" t="shared" si="57" ref="I276:I282">H276/1000</f>
        <v>0</v>
      </c>
      <c r="J276" s="209">
        <v>0</v>
      </c>
      <c r="K276" s="337">
        <f>K277</f>
        <v>0</v>
      </c>
      <c r="L276" s="337">
        <f>L277</f>
        <v>0</v>
      </c>
      <c r="M276" s="337">
        <v>0</v>
      </c>
    </row>
    <row r="277" spans="1:13" ht="26.25" hidden="1">
      <c r="A277" s="346" t="s">
        <v>299</v>
      </c>
      <c r="B277" s="224">
        <v>950</v>
      </c>
      <c r="C277" s="225">
        <v>5</v>
      </c>
      <c r="D277" s="225">
        <v>2</v>
      </c>
      <c r="E277" s="226" t="s">
        <v>472</v>
      </c>
      <c r="F277" s="148" t="s">
        <v>165</v>
      </c>
      <c r="G277" s="148"/>
      <c r="H277" s="171">
        <f t="shared" si="56"/>
        <v>0</v>
      </c>
      <c r="I277" s="243">
        <f t="shared" si="57"/>
        <v>0</v>
      </c>
      <c r="J277" s="209">
        <v>0</v>
      </c>
      <c r="K277" s="337">
        <f>K278</f>
        <v>0</v>
      </c>
      <c r="L277" s="337">
        <f>L278</f>
        <v>0</v>
      </c>
      <c r="M277" s="337">
        <v>0</v>
      </c>
    </row>
    <row r="278" spans="1:13" ht="27" hidden="1">
      <c r="A278" s="208" t="s">
        <v>254</v>
      </c>
      <c r="B278" s="224">
        <v>950</v>
      </c>
      <c r="C278" s="225">
        <v>5</v>
      </c>
      <c r="D278" s="225">
        <v>2</v>
      </c>
      <c r="E278" s="226" t="s">
        <v>472</v>
      </c>
      <c r="F278" s="148" t="s">
        <v>255</v>
      </c>
      <c r="G278" s="148"/>
      <c r="H278" s="171">
        <f t="shared" si="56"/>
        <v>0</v>
      </c>
      <c r="I278" s="243">
        <f t="shared" si="57"/>
        <v>0</v>
      </c>
      <c r="J278" s="209"/>
      <c r="K278" s="337"/>
      <c r="L278" s="337"/>
      <c r="M278" s="337"/>
    </row>
    <row r="279" spans="1:13" ht="27" hidden="1">
      <c r="A279" s="208" t="s">
        <v>256</v>
      </c>
      <c r="B279" s="224">
        <v>950</v>
      </c>
      <c r="C279" s="225">
        <v>5</v>
      </c>
      <c r="D279" s="225">
        <v>2</v>
      </c>
      <c r="E279" s="226" t="s">
        <v>472</v>
      </c>
      <c r="F279" s="148" t="s">
        <v>257</v>
      </c>
      <c r="G279" s="148"/>
      <c r="H279" s="171">
        <f t="shared" si="56"/>
        <v>0</v>
      </c>
      <c r="I279" s="243">
        <f t="shared" si="57"/>
        <v>0</v>
      </c>
      <c r="J279" s="209"/>
      <c r="K279" s="337"/>
      <c r="L279" s="337"/>
      <c r="M279" s="337"/>
    </row>
    <row r="280" spans="1:13" ht="15" hidden="1">
      <c r="A280" s="208" t="s">
        <v>70</v>
      </c>
      <c r="B280" s="148" t="s">
        <v>201</v>
      </c>
      <c r="C280" s="148" t="s">
        <v>204</v>
      </c>
      <c r="D280" s="148" t="s">
        <v>164</v>
      </c>
      <c r="E280" s="148" t="s">
        <v>428</v>
      </c>
      <c r="F280" s="148" t="s">
        <v>257</v>
      </c>
      <c r="G280" s="148" t="s">
        <v>188</v>
      </c>
      <c r="H280" s="171">
        <f t="shared" si="56"/>
        <v>0</v>
      </c>
      <c r="I280" s="243">
        <f t="shared" si="57"/>
        <v>0</v>
      </c>
      <c r="J280" s="209"/>
      <c r="K280" s="337"/>
      <c r="L280" s="337"/>
      <c r="M280" s="337"/>
    </row>
    <row r="281" spans="1:13" ht="15" hidden="1">
      <c r="A281" s="208" t="s">
        <v>191</v>
      </c>
      <c r="B281" s="148" t="s">
        <v>201</v>
      </c>
      <c r="C281" s="148" t="s">
        <v>204</v>
      </c>
      <c r="D281" s="148" t="s">
        <v>164</v>
      </c>
      <c r="E281" s="148" t="s">
        <v>428</v>
      </c>
      <c r="F281" s="148" t="s">
        <v>257</v>
      </c>
      <c r="G281" s="148" t="s">
        <v>192</v>
      </c>
      <c r="H281" s="171">
        <f t="shared" si="56"/>
        <v>0</v>
      </c>
      <c r="I281" s="243">
        <f t="shared" si="57"/>
        <v>0</v>
      </c>
      <c r="J281" s="209"/>
      <c r="K281" s="337"/>
      <c r="L281" s="337"/>
      <c r="M281" s="337"/>
    </row>
    <row r="282" spans="1:13" ht="15" hidden="1">
      <c r="A282" s="158" t="s">
        <v>329</v>
      </c>
      <c r="B282" s="148" t="s">
        <v>201</v>
      </c>
      <c r="C282" s="148" t="s">
        <v>204</v>
      </c>
      <c r="D282" s="148" t="s">
        <v>164</v>
      </c>
      <c r="E282" s="148" t="s">
        <v>428</v>
      </c>
      <c r="F282" s="148" t="s">
        <v>257</v>
      </c>
      <c r="G282" s="148" t="s">
        <v>330</v>
      </c>
      <c r="H282" s="171">
        <v>0</v>
      </c>
      <c r="I282" s="243">
        <f t="shared" si="57"/>
        <v>0</v>
      </c>
      <c r="J282" s="209"/>
      <c r="K282" s="337"/>
      <c r="L282" s="337"/>
      <c r="M282" s="337"/>
    </row>
    <row r="283" spans="1:13" ht="39.75">
      <c r="A283" s="208" t="s">
        <v>479</v>
      </c>
      <c r="B283" s="148" t="s">
        <v>201</v>
      </c>
      <c r="C283" s="148" t="s">
        <v>204</v>
      </c>
      <c r="D283" s="148" t="s">
        <v>164</v>
      </c>
      <c r="E283" s="148" t="s">
        <v>431</v>
      </c>
      <c r="F283" s="148"/>
      <c r="G283" s="148"/>
      <c r="H283" s="171">
        <f aca="true" t="shared" si="58" ref="H283:H291">H284</f>
        <v>141030</v>
      </c>
      <c r="I283" s="209">
        <f>H283/1000</f>
        <v>141.03</v>
      </c>
      <c r="J283" s="209">
        <f aca="true" t="shared" si="59" ref="J283:J312">K283/1000</f>
        <v>0</v>
      </c>
      <c r="K283" s="337">
        <f aca="true" t="shared" si="60" ref="K283:K291">K284</f>
        <v>0</v>
      </c>
      <c r="L283" s="337">
        <f>L284</f>
        <v>0</v>
      </c>
      <c r="M283" s="337">
        <f t="shared" si="55"/>
        <v>0</v>
      </c>
    </row>
    <row r="284" spans="1:13" ht="39.75">
      <c r="A284" s="208" t="s">
        <v>507</v>
      </c>
      <c r="B284" s="148" t="s">
        <v>201</v>
      </c>
      <c r="C284" s="148" t="s">
        <v>204</v>
      </c>
      <c r="D284" s="148" t="s">
        <v>164</v>
      </c>
      <c r="E284" s="148" t="s">
        <v>432</v>
      </c>
      <c r="F284" s="148"/>
      <c r="G284" s="148"/>
      <c r="H284" s="171">
        <f t="shared" si="58"/>
        <v>141030</v>
      </c>
      <c r="I284" s="209">
        <f>H284/1000</f>
        <v>141.03</v>
      </c>
      <c r="J284" s="209">
        <f t="shared" si="59"/>
        <v>0</v>
      </c>
      <c r="K284" s="337">
        <f t="shared" si="60"/>
        <v>0</v>
      </c>
      <c r="L284" s="337">
        <f>L285</f>
        <v>0</v>
      </c>
      <c r="M284" s="337">
        <f t="shared" si="55"/>
        <v>0</v>
      </c>
    </row>
    <row r="285" spans="1:13" ht="42.75" customHeight="1">
      <c r="A285" s="227" t="s">
        <v>567</v>
      </c>
      <c r="B285" s="148" t="s">
        <v>201</v>
      </c>
      <c r="C285" s="148" t="s">
        <v>204</v>
      </c>
      <c r="D285" s="148" t="s">
        <v>164</v>
      </c>
      <c r="E285" s="148" t="s">
        <v>434</v>
      </c>
      <c r="F285" s="148"/>
      <c r="G285" s="148"/>
      <c r="H285" s="171">
        <f t="shared" si="58"/>
        <v>141030</v>
      </c>
      <c r="I285" s="209">
        <f>H285/1000</f>
        <v>141.03</v>
      </c>
      <c r="J285" s="209">
        <f t="shared" si="59"/>
        <v>0</v>
      </c>
      <c r="K285" s="337">
        <f t="shared" si="60"/>
        <v>0</v>
      </c>
      <c r="L285" s="337">
        <f>L286</f>
        <v>0</v>
      </c>
      <c r="M285" s="337">
        <f t="shared" si="55"/>
        <v>0</v>
      </c>
    </row>
    <row r="286" spans="1:13" ht="39.75" customHeight="1">
      <c r="A286" s="208" t="s">
        <v>574</v>
      </c>
      <c r="B286" s="148"/>
      <c r="C286" s="148" t="s">
        <v>204</v>
      </c>
      <c r="D286" s="148" t="s">
        <v>164</v>
      </c>
      <c r="E286" s="148" t="s">
        <v>564</v>
      </c>
      <c r="F286" s="148"/>
      <c r="G286" s="148"/>
      <c r="H286" s="171">
        <f t="shared" si="58"/>
        <v>141030</v>
      </c>
      <c r="I286" s="209">
        <f>H286/1000</f>
        <v>141.03</v>
      </c>
      <c r="J286" s="209">
        <f t="shared" si="59"/>
        <v>0</v>
      </c>
      <c r="K286" s="337">
        <f t="shared" si="60"/>
        <v>0</v>
      </c>
      <c r="L286" s="337">
        <f>L287</f>
        <v>0</v>
      </c>
      <c r="M286" s="337">
        <f t="shared" si="55"/>
        <v>0</v>
      </c>
    </row>
    <row r="287" spans="1:13" ht="33.75" customHeight="1">
      <c r="A287" s="208" t="s">
        <v>569</v>
      </c>
      <c r="B287" s="148" t="s">
        <v>201</v>
      </c>
      <c r="C287" s="148" t="s">
        <v>204</v>
      </c>
      <c r="D287" s="148" t="s">
        <v>164</v>
      </c>
      <c r="E287" s="148" t="s">
        <v>564</v>
      </c>
      <c r="F287" s="148" t="s">
        <v>165</v>
      </c>
      <c r="G287" s="148"/>
      <c r="H287" s="171">
        <f t="shared" si="58"/>
        <v>141030</v>
      </c>
      <c r="I287" s="209">
        <f aca="true" t="shared" si="61" ref="I287:I292">H287/1000</f>
        <v>141.03</v>
      </c>
      <c r="J287" s="209">
        <f t="shared" si="59"/>
        <v>0</v>
      </c>
      <c r="K287" s="337">
        <f t="shared" si="60"/>
        <v>0</v>
      </c>
      <c r="L287" s="337">
        <f>L288</f>
        <v>0</v>
      </c>
      <c r="M287" s="337">
        <f t="shared" si="55"/>
        <v>0</v>
      </c>
    </row>
    <row r="288" spans="1:13" ht="27" hidden="1">
      <c r="A288" s="208" t="s">
        <v>254</v>
      </c>
      <c r="B288" s="148" t="s">
        <v>201</v>
      </c>
      <c r="C288" s="148" t="s">
        <v>204</v>
      </c>
      <c r="D288" s="148" t="s">
        <v>164</v>
      </c>
      <c r="E288" s="148" t="s">
        <v>564</v>
      </c>
      <c r="F288" s="148" t="s">
        <v>255</v>
      </c>
      <c r="G288" s="203"/>
      <c r="H288" s="171">
        <f t="shared" si="58"/>
        <v>141030</v>
      </c>
      <c r="I288" s="209">
        <f t="shared" si="61"/>
        <v>141.03</v>
      </c>
      <c r="J288" s="209">
        <f t="shared" si="59"/>
        <v>0</v>
      </c>
      <c r="K288" s="337">
        <f t="shared" si="60"/>
        <v>0</v>
      </c>
      <c r="L288" s="337"/>
      <c r="M288" s="337"/>
    </row>
    <row r="289" spans="1:13" ht="27" hidden="1">
      <c r="A289" s="158" t="s">
        <v>256</v>
      </c>
      <c r="B289" s="148" t="s">
        <v>201</v>
      </c>
      <c r="C289" s="148" t="s">
        <v>204</v>
      </c>
      <c r="D289" s="148" t="s">
        <v>164</v>
      </c>
      <c r="E289" s="148" t="s">
        <v>564</v>
      </c>
      <c r="F289" s="148" t="s">
        <v>257</v>
      </c>
      <c r="G289" s="203"/>
      <c r="H289" s="171">
        <f t="shared" si="58"/>
        <v>141030</v>
      </c>
      <c r="I289" s="209">
        <f t="shared" si="61"/>
        <v>141.03</v>
      </c>
      <c r="J289" s="209">
        <f t="shared" si="59"/>
        <v>0</v>
      </c>
      <c r="K289" s="337">
        <f t="shared" si="60"/>
        <v>0</v>
      </c>
      <c r="L289" s="337"/>
      <c r="M289" s="337"/>
    </row>
    <row r="290" spans="1:13" ht="15" hidden="1">
      <c r="A290" s="208" t="s">
        <v>68</v>
      </c>
      <c r="B290" s="148" t="s">
        <v>201</v>
      </c>
      <c r="C290" s="148" t="s">
        <v>204</v>
      </c>
      <c r="D290" s="148" t="s">
        <v>164</v>
      </c>
      <c r="E290" s="148" t="s">
        <v>564</v>
      </c>
      <c r="F290" s="148" t="s">
        <v>257</v>
      </c>
      <c r="G290" s="148" t="s">
        <v>165</v>
      </c>
      <c r="H290" s="171">
        <f t="shared" si="58"/>
        <v>141030</v>
      </c>
      <c r="I290" s="209">
        <f t="shared" si="61"/>
        <v>141.03</v>
      </c>
      <c r="J290" s="209">
        <f t="shared" si="59"/>
        <v>0</v>
      </c>
      <c r="K290" s="337">
        <f t="shared" si="60"/>
        <v>0</v>
      </c>
      <c r="L290" s="337"/>
      <c r="M290" s="337"/>
    </row>
    <row r="291" spans="1:13" ht="15" hidden="1">
      <c r="A291" s="208" t="s">
        <v>176</v>
      </c>
      <c r="B291" s="148" t="s">
        <v>201</v>
      </c>
      <c r="C291" s="148" t="s">
        <v>204</v>
      </c>
      <c r="D291" s="148" t="s">
        <v>164</v>
      </c>
      <c r="E291" s="148" t="s">
        <v>564</v>
      </c>
      <c r="F291" s="148" t="s">
        <v>257</v>
      </c>
      <c r="G291" s="148" t="s">
        <v>177</v>
      </c>
      <c r="H291" s="171">
        <f t="shared" si="58"/>
        <v>141030</v>
      </c>
      <c r="I291" s="209">
        <f t="shared" si="61"/>
        <v>141.03</v>
      </c>
      <c r="J291" s="209">
        <f t="shared" si="59"/>
        <v>0</v>
      </c>
      <c r="K291" s="337">
        <f t="shared" si="60"/>
        <v>0</v>
      </c>
      <c r="L291" s="337"/>
      <c r="M291" s="337"/>
    </row>
    <row r="292" spans="1:13" ht="15" hidden="1">
      <c r="A292" s="208" t="s">
        <v>182</v>
      </c>
      <c r="B292" s="148" t="s">
        <v>201</v>
      </c>
      <c r="C292" s="148" t="s">
        <v>204</v>
      </c>
      <c r="D292" s="148" t="s">
        <v>164</v>
      </c>
      <c r="E292" s="148" t="s">
        <v>564</v>
      </c>
      <c r="F292" s="148" t="s">
        <v>257</v>
      </c>
      <c r="G292" s="148" t="s">
        <v>183</v>
      </c>
      <c r="H292" s="171">
        <v>141030</v>
      </c>
      <c r="I292" s="209">
        <f t="shared" si="61"/>
        <v>141.03</v>
      </c>
      <c r="J292" s="209">
        <f t="shared" si="59"/>
        <v>0</v>
      </c>
      <c r="K292" s="337">
        <v>0</v>
      </c>
      <c r="L292" s="337"/>
      <c r="M292" s="337"/>
    </row>
    <row r="293" spans="1:13" ht="66">
      <c r="A293" s="140" t="s">
        <v>463</v>
      </c>
      <c r="B293" s="148" t="s">
        <v>201</v>
      </c>
      <c r="C293" s="148" t="s">
        <v>204</v>
      </c>
      <c r="D293" s="148" t="s">
        <v>164</v>
      </c>
      <c r="E293" s="213">
        <v>8600000000</v>
      </c>
      <c r="F293" s="148"/>
      <c r="G293" s="148"/>
      <c r="H293" s="171">
        <f>H294</f>
        <v>10000</v>
      </c>
      <c r="I293" s="209">
        <f>I294</f>
        <v>10</v>
      </c>
      <c r="J293" s="209">
        <f t="shared" si="59"/>
        <v>0</v>
      </c>
      <c r="K293" s="337">
        <f aca="true" t="shared" si="62" ref="K293:L300">K294</f>
        <v>0</v>
      </c>
      <c r="L293" s="337">
        <f t="shared" si="62"/>
        <v>0</v>
      </c>
      <c r="M293" s="337">
        <f t="shared" si="55"/>
        <v>0</v>
      </c>
    </row>
    <row r="294" spans="1:13" ht="27">
      <c r="A294" s="140" t="s">
        <v>565</v>
      </c>
      <c r="B294" s="148" t="s">
        <v>201</v>
      </c>
      <c r="C294" s="148" t="s">
        <v>204</v>
      </c>
      <c r="D294" s="148" t="s">
        <v>164</v>
      </c>
      <c r="E294" s="213">
        <v>8600100000</v>
      </c>
      <c r="F294" s="148"/>
      <c r="G294" s="148"/>
      <c r="H294" s="171">
        <f>H295</f>
        <v>10000</v>
      </c>
      <c r="I294" s="209">
        <f>I295</f>
        <v>10</v>
      </c>
      <c r="J294" s="209">
        <f t="shared" si="59"/>
        <v>0</v>
      </c>
      <c r="K294" s="337">
        <f t="shared" si="62"/>
        <v>0</v>
      </c>
      <c r="L294" s="337">
        <f t="shared" si="62"/>
        <v>0</v>
      </c>
      <c r="M294" s="337">
        <f t="shared" si="55"/>
        <v>0</v>
      </c>
    </row>
    <row r="295" spans="1:13" ht="64.5" customHeight="1">
      <c r="A295" s="158" t="s">
        <v>347</v>
      </c>
      <c r="B295" s="219">
        <v>950</v>
      </c>
      <c r="C295" s="148" t="s">
        <v>204</v>
      </c>
      <c r="D295" s="148" t="s">
        <v>164</v>
      </c>
      <c r="E295" s="213">
        <v>8600107008</v>
      </c>
      <c r="F295" s="214"/>
      <c r="G295" s="148"/>
      <c r="H295" s="175">
        <f aca="true" t="shared" si="63" ref="H295:H300">H296</f>
        <v>10000</v>
      </c>
      <c r="I295" s="244">
        <f aca="true" t="shared" si="64" ref="I295:I329">H295/1000</f>
        <v>10</v>
      </c>
      <c r="J295" s="209">
        <f t="shared" si="59"/>
        <v>0</v>
      </c>
      <c r="K295" s="209">
        <f t="shared" si="62"/>
        <v>0</v>
      </c>
      <c r="L295" s="209">
        <f t="shared" si="62"/>
        <v>0</v>
      </c>
      <c r="M295" s="337">
        <f t="shared" si="55"/>
        <v>0</v>
      </c>
    </row>
    <row r="296" spans="1:13" ht="27">
      <c r="A296" s="140" t="s">
        <v>569</v>
      </c>
      <c r="B296" s="219">
        <v>950</v>
      </c>
      <c r="C296" s="148" t="s">
        <v>204</v>
      </c>
      <c r="D296" s="148" t="s">
        <v>164</v>
      </c>
      <c r="E296" s="213">
        <v>8600107008</v>
      </c>
      <c r="F296" s="214" t="s">
        <v>165</v>
      </c>
      <c r="G296" s="148"/>
      <c r="H296" s="175">
        <f t="shared" si="63"/>
        <v>10000</v>
      </c>
      <c r="I296" s="209">
        <f t="shared" si="64"/>
        <v>10</v>
      </c>
      <c r="J296" s="209">
        <f t="shared" si="59"/>
        <v>0</v>
      </c>
      <c r="K296" s="209">
        <f t="shared" si="62"/>
        <v>0</v>
      </c>
      <c r="L296" s="209">
        <f t="shared" si="62"/>
        <v>0</v>
      </c>
      <c r="M296" s="337">
        <f t="shared" si="55"/>
        <v>0</v>
      </c>
    </row>
    <row r="297" spans="1:13" ht="27" hidden="1">
      <c r="A297" s="208" t="s">
        <v>254</v>
      </c>
      <c r="B297" s="219">
        <v>950</v>
      </c>
      <c r="C297" s="148" t="s">
        <v>204</v>
      </c>
      <c r="D297" s="148" t="s">
        <v>164</v>
      </c>
      <c r="E297" s="213">
        <v>8600107008</v>
      </c>
      <c r="F297" s="148" t="s">
        <v>255</v>
      </c>
      <c r="G297" s="148"/>
      <c r="H297" s="175">
        <f t="shared" si="63"/>
        <v>10000</v>
      </c>
      <c r="I297" s="209">
        <f t="shared" si="64"/>
        <v>10</v>
      </c>
      <c r="J297" s="209">
        <f t="shared" si="59"/>
        <v>0</v>
      </c>
      <c r="K297" s="209">
        <f t="shared" si="62"/>
        <v>0</v>
      </c>
      <c r="L297" s="209">
        <f t="shared" si="62"/>
        <v>0</v>
      </c>
      <c r="M297" s="337">
        <f t="shared" si="55"/>
        <v>0</v>
      </c>
    </row>
    <row r="298" spans="1:13" ht="27" hidden="1">
      <c r="A298" s="208" t="s">
        <v>256</v>
      </c>
      <c r="B298" s="219">
        <v>950</v>
      </c>
      <c r="C298" s="148" t="s">
        <v>204</v>
      </c>
      <c r="D298" s="148" t="s">
        <v>164</v>
      </c>
      <c r="E298" s="213">
        <v>8600107008</v>
      </c>
      <c r="F298" s="148" t="s">
        <v>257</v>
      </c>
      <c r="G298" s="148"/>
      <c r="H298" s="175">
        <f t="shared" si="63"/>
        <v>10000</v>
      </c>
      <c r="I298" s="209">
        <f t="shared" si="64"/>
        <v>10</v>
      </c>
      <c r="J298" s="209">
        <f t="shared" si="59"/>
        <v>0</v>
      </c>
      <c r="K298" s="209">
        <f t="shared" si="62"/>
        <v>0</v>
      </c>
      <c r="L298" s="209">
        <f t="shared" si="62"/>
        <v>0</v>
      </c>
      <c r="M298" s="337">
        <f t="shared" si="55"/>
        <v>0</v>
      </c>
    </row>
    <row r="299" spans="1:13" ht="15" hidden="1">
      <c r="A299" s="208" t="s">
        <v>68</v>
      </c>
      <c r="B299" s="219">
        <v>950</v>
      </c>
      <c r="C299" s="148" t="s">
        <v>204</v>
      </c>
      <c r="D299" s="148" t="s">
        <v>164</v>
      </c>
      <c r="E299" s="213">
        <v>8600107008</v>
      </c>
      <c r="F299" s="148" t="s">
        <v>257</v>
      </c>
      <c r="G299" s="148" t="s">
        <v>165</v>
      </c>
      <c r="H299" s="175">
        <f t="shared" si="63"/>
        <v>10000</v>
      </c>
      <c r="I299" s="209">
        <f t="shared" si="64"/>
        <v>10</v>
      </c>
      <c r="J299" s="209">
        <f t="shared" si="59"/>
        <v>0</v>
      </c>
      <c r="K299" s="209">
        <f t="shared" si="62"/>
        <v>0</v>
      </c>
      <c r="L299" s="209">
        <f t="shared" si="62"/>
        <v>0</v>
      </c>
      <c r="M299" s="337">
        <f t="shared" si="55"/>
        <v>0</v>
      </c>
    </row>
    <row r="300" spans="1:13" ht="15" hidden="1">
      <c r="A300" s="208" t="s">
        <v>176</v>
      </c>
      <c r="B300" s="219">
        <v>950</v>
      </c>
      <c r="C300" s="148" t="s">
        <v>204</v>
      </c>
      <c r="D300" s="148" t="s">
        <v>164</v>
      </c>
      <c r="E300" s="213">
        <v>8600107008</v>
      </c>
      <c r="F300" s="148" t="s">
        <v>257</v>
      </c>
      <c r="G300" s="148" t="s">
        <v>177</v>
      </c>
      <c r="H300" s="175">
        <f t="shared" si="63"/>
        <v>10000</v>
      </c>
      <c r="I300" s="209">
        <f t="shared" si="64"/>
        <v>10</v>
      </c>
      <c r="J300" s="209">
        <f t="shared" si="59"/>
        <v>0</v>
      </c>
      <c r="K300" s="209">
        <f t="shared" si="62"/>
        <v>0</v>
      </c>
      <c r="L300" s="209">
        <f t="shared" si="62"/>
        <v>0</v>
      </c>
      <c r="M300" s="337">
        <f t="shared" si="55"/>
        <v>0</v>
      </c>
    </row>
    <row r="301" spans="1:13" ht="15" hidden="1">
      <c r="A301" s="208" t="s">
        <v>182</v>
      </c>
      <c r="B301" s="219">
        <v>950</v>
      </c>
      <c r="C301" s="148" t="s">
        <v>204</v>
      </c>
      <c r="D301" s="148" t="s">
        <v>164</v>
      </c>
      <c r="E301" s="213">
        <v>8600107008</v>
      </c>
      <c r="F301" s="148" t="s">
        <v>257</v>
      </c>
      <c r="G301" s="148" t="s">
        <v>183</v>
      </c>
      <c r="H301" s="175">
        <v>10000</v>
      </c>
      <c r="I301" s="209">
        <f t="shared" si="64"/>
        <v>10</v>
      </c>
      <c r="J301" s="209">
        <f t="shared" si="59"/>
        <v>0</v>
      </c>
      <c r="K301" s="209">
        <v>0</v>
      </c>
      <c r="L301" s="209">
        <v>0</v>
      </c>
      <c r="M301" s="337">
        <f t="shared" si="55"/>
        <v>0</v>
      </c>
    </row>
    <row r="302" spans="1:13" ht="15">
      <c r="A302" s="185" t="s">
        <v>402</v>
      </c>
      <c r="B302" s="129" t="s">
        <v>201</v>
      </c>
      <c r="C302" s="148" t="s">
        <v>204</v>
      </c>
      <c r="D302" s="148" t="s">
        <v>164</v>
      </c>
      <c r="E302" s="129" t="s">
        <v>404</v>
      </c>
      <c r="F302" s="148"/>
      <c r="G302" s="148"/>
      <c r="H302" s="171">
        <f>H303</f>
        <v>5512500</v>
      </c>
      <c r="I302" s="209">
        <f t="shared" si="64"/>
        <v>5512.5</v>
      </c>
      <c r="J302" s="209">
        <f t="shared" si="59"/>
        <v>612.5</v>
      </c>
      <c r="K302" s="337">
        <f>K303</f>
        <v>612500</v>
      </c>
      <c r="L302" s="337">
        <f>L303</f>
        <v>612500</v>
      </c>
      <c r="M302" s="337">
        <f t="shared" si="55"/>
        <v>612.5</v>
      </c>
    </row>
    <row r="303" spans="1:13" ht="52.5">
      <c r="A303" s="185" t="s">
        <v>568</v>
      </c>
      <c r="B303" s="129" t="s">
        <v>201</v>
      </c>
      <c r="C303" s="148" t="s">
        <v>204</v>
      </c>
      <c r="D303" s="148" t="s">
        <v>164</v>
      </c>
      <c r="E303" s="129" t="s">
        <v>405</v>
      </c>
      <c r="F303" s="148"/>
      <c r="G303" s="148"/>
      <c r="H303" s="171">
        <f>H311+H304</f>
        <v>5512500</v>
      </c>
      <c r="I303" s="209">
        <f t="shared" si="64"/>
        <v>5512.5</v>
      </c>
      <c r="J303" s="209">
        <f t="shared" si="59"/>
        <v>612.5</v>
      </c>
      <c r="K303" s="337">
        <f>K311+K304</f>
        <v>612500</v>
      </c>
      <c r="L303" s="337">
        <f>L311+L304</f>
        <v>612500</v>
      </c>
      <c r="M303" s="337">
        <f t="shared" si="55"/>
        <v>612.5</v>
      </c>
    </row>
    <row r="304" spans="1:13" ht="15">
      <c r="A304" s="185" t="s">
        <v>575</v>
      </c>
      <c r="B304" s="129"/>
      <c r="C304" s="148"/>
      <c r="D304" s="148"/>
      <c r="E304" s="129" t="s">
        <v>558</v>
      </c>
      <c r="F304" s="148"/>
      <c r="G304" s="148"/>
      <c r="H304" s="171">
        <f aca="true" t="shared" si="65" ref="H304:H309">H305</f>
        <v>612500</v>
      </c>
      <c r="I304" s="209">
        <f t="shared" si="64"/>
        <v>612.5</v>
      </c>
      <c r="J304" s="209">
        <f t="shared" si="59"/>
        <v>612.5</v>
      </c>
      <c r="K304" s="337">
        <f aca="true" t="shared" si="66" ref="K304:L309">K305</f>
        <v>612500</v>
      </c>
      <c r="L304" s="337">
        <f t="shared" si="66"/>
        <v>612500</v>
      </c>
      <c r="M304" s="337">
        <f t="shared" si="55"/>
        <v>612.5</v>
      </c>
    </row>
    <row r="305" spans="1:13" ht="26.25">
      <c r="A305" s="125" t="s">
        <v>299</v>
      </c>
      <c r="B305" s="129" t="s">
        <v>201</v>
      </c>
      <c r="C305" s="148" t="s">
        <v>204</v>
      </c>
      <c r="D305" s="148" t="s">
        <v>164</v>
      </c>
      <c r="E305" s="116" t="s">
        <v>558</v>
      </c>
      <c r="F305" s="148" t="s">
        <v>165</v>
      </c>
      <c r="G305" s="148"/>
      <c r="H305" s="171">
        <f t="shared" si="65"/>
        <v>612500</v>
      </c>
      <c r="I305" s="209">
        <f t="shared" si="64"/>
        <v>612.5</v>
      </c>
      <c r="J305" s="209">
        <f t="shared" si="59"/>
        <v>612.5</v>
      </c>
      <c r="K305" s="337">
        <f t="shared" si="66"/>
        <v>612500</v>
      </c>
      <c r="L305" s="337">
        <f t="shared" si="66"/>
        <v>612500</v>
      </c>
      <c r="M305" s="337">
        <f t="shared" si="55"/>
        <v>612.5</v>
      </c>
    </row>
    <row r="306" spans="1:13" ht="27" hidden="1">
      <c r="A306" s="208" t="s">
        <v>254</v>
      </c>
      <c r="B306" s="129" t="s">
        <v>201</v>
      </c>
      <c r="C306" s="148" t="s">
        <v>204</v>
      </c>
      <c r="D306" s="148" t="s">
        <v>164</v>
      </c>
      <c r="E306" s="116" t="s">
        <v>558</v>
      </c>
      <c r="F306" s="148" t="s">
        <v>255</v>
      </c>
      <c r="G306" s="148"/>
      <c r="H306" s="171">
        <f t="shared" si="65"/>
        <v>612500</v>
      </c>
      <c r="I306" s="209">
        <f t="shared" si="64"/>
        <v>612.5</v>
      </c>
      <c r="J306" s="209">
        <f t="shared" si="59"/>
        <v>612.5</v>
      </c>
      <c r="K306" s="337">
        <f t="shared" si="66"/>
        <v>612500</v>
      </c>
      <c r="L306" s="337">
        <f t="shared" si="66"/>
        <v>612500</v>
      </c>
      <c r="M306" s="337">
        <f t="shared" si="55"/>
        <v>612.5</v>
      </c>
    </row>
    <row r="307" spans="1:13" ht="27" hidden="1">
      <c r="A307" s="208" t="s">
        <v>256</v>
      </c>
      <c r="B307" s="129" t="s">
        <v>201</v>
      </c>
      <c r="C307" s="148" t="s">
        <v>204</v>
      </c>
      <c r="D307" s="148" t="s">
        <v>164</v>
      </c>
      <c r="E307" s="116" t="s">
        <v>558</v>
      </c>
      <c r="F307" s="148" t="s">
        <v>257</v>
      </c>
      <c r="G307" s="148"/>
      <c r="H307" s="171">
        <f t="shared" si="65"/>
        <v>612500</v>
      </c>
      <c r="I307" s="209">
        <f t="shared" si="64"/>
        <v>612.5</v>
      </c>
      <c r="J307" s="209">
        <f t="shared" si="59"/>
        <v>612.5</v>
      </c>
      <c r="K307" s="337">
        <f t="shared" si="66"/>
        <v>612500</v>
      </c>
      <c r="L307" s="337">
        <f t="shared" si="66"/>
        <v>612500</v>
      </c>
      <c r="M307" s="337">
        <f t="shared" si="55"/>
        <v>612.5</v>
      </c>
    </row>
    <row r="308" spans="1:13" ht="15" hidden="1">
      <c r="A308" s="208" t="s">
        <v>70</v>
      </c>
      <c r="B308" s="129" t="s">
        <v>201</v>
      </c>
      <c r="C308" s="148" t="s">
        <v>204</v>
      </c>
      <c r="D308" s="148" t="s">
        <v>164</v>
      </c>
      <c r="E308" s="116" t="s">
        <v>558</v>
      </c>
      <c r="F308" s="148" t="s">
        <v>257</v>
      </c>
      <c r="G308" s="148" t="s">
        <v>188</v>
      </c>
      <c r="H308" s="171">
        <f t="shared" si="65"/>
        <v>612500</v>
      </c>
      <c r="I308" s="209">
        <f t="shared" si="64"/>
        <v>612.5</v>
      </c>
      <c r="J308" s="209">
        <f t="shared" si="59"/>
        <v>612.5</v>
      </c>
      <c r="K308" s="337">
        <f t="shared" si="66"/>
        <v>612500</v>
      </c>
      <c r="L308" s="337">
        <f t="shared" si="66"/>
        <v>612500</v>
      </c>
      <c r="M308" s="337">
        <f t="shared" si="55"/>
        <v>612.5</v>
      </c>
    </row>
    <row r="309" spans="1:13" ht="15" hidden="1">
      <c r="A309" s="212" t="s">
        <v>191</v>
      </c>
      <c r="B309" s="219">
        <v>950</v>
      </c>
      <c r="C309" s="148" t="s">
        <v>204</v>
      </c>
      <c r="D309" s="148" t="s">
        <v>164</v>
      </c>
      <c r="E309" s="116" t="s">
        <v>558</v>
      </c>
      <c r="F309" s="148" t="s">
        <v>257</v>
      </c>
      <c r="G309" s="148" t="s">
        <v>192</v>
      </c>
      <c r="H309" s="171">
        <f t="shared" si="65"/>
        <v>612500</v>
      </c>
      <c r="I309" s="209">
        <f t="shared" si="64"/>
        <v>612.5</v>
      </c>
      <c r="J309" s="209">
        <f t="shared" si="59"/>
        <v>612.5</v>
      </c>
      <c r="K309" s="337">
        <f t="shared" si="66"/>
        <v>612500</v>
      </c>
      <c r="L309" s="337">
        <f t="shared" si="66"/>
        <v>612500</v>
      </c>
      <c r="M309" s="337">
        <f t="shared" si="55"/>
        <v>612.5</v>
      </c>
    </row>
    <row r="310" spans="1:13" ht="15" hidden="1">
      <c r="A310" s="158" t="s">
        <v>329</v>
      </c>
      <c r="B310" s="141">
        <v>950</v>
      </c>
      <c r="C310" s="148" t="s">
        <v>204</v>
      </c>
      <c r="D310" s="148" t="s">
        <v>164</v>
      </c>
      <c r="E310" s="116" t="s">
        <v>558</v>
      </c>
      <c r="F310" s="143">
        <v>244</v>
      </c>
      <c r="G310" s="142">
        <v>344</v>
      </c>
      <c r="H310" s="171">
        <v>612500</v>
      </c>
      <c r="I310" s="209">
        <f t="shared" si="64"/>
        <v>612.5</v>
      </c>
      <c r="J310" s="209">
        <f t="shared" si="59"/>
        <v>612.5</v>
      </c>
      <c r="K310" s="337">
        <v>612500</v>
      </c>
      <c r="L310" s="337">
        <v>612500</v>
      </c>
      <c r="M310" s="337">
        <f t="shared" si="55"/>
        <v>612.5</v>
      </c>
    </row>
    <row r="311" spans="1:13" ht="26.25">
      <c r="A311" s="185" t="s">
        <v>473</v>
      </c>
      <c r="B311" s="129" t="s">
        <v>201</v>
      </c>
      <c r="C311" s="148" t="s">
        <v>204</v>
      </c>
      <c r="D311" s="148" t="s">
        <v>164</v>
      </c>
      <c r="E311" s="129" t="s">
        <v>448</v>
      </c>
      <c r="F311" s="148"/>
      <c r="G311" s="148"/>
      <c r="H311" s="171">
        <f>H312</f>
        <v>4900000</v>
      </c>
      <c r="I311" s="209">
        <f t="shared" si="64"/>
        <v>4900</v>
      </c>
      <c r="J311" s="209">
        <f t="shared" si="59"/>
        <v>0</v>
      </c>
      <c r="K311" s="337">
        <f>K312</f>
        <v>0</v>
      </c>
      <c r="L311" s="209">
        <f>L312</f>
        <v>0</v>
      </c>
      <c r="M311" s="337">
        <f t="shared" si="55"/>
        <v>0</v>
      </c>
    </row>
    <row r="312" spans="1:13" ht="26.25">
      <c r="A312" s="125" t="s">
        <v>299</v>
      </c>
      <c r="B312" s="129" t="s">
        <v>201</v>
      </c>
      <c r="C312" s="148" t="s">
        <v>204</v>
      </c>
      <c r="D312" s="148" t="s">
        <v>164</v>
      </c>
      <c r="E312" s="129" t="s">
        <v>448</v>
      </c>
      <c r="F312" s="148" t="s">
        <v>165</v>
      </c>
      <c r="G312" s="148"/>
      <c r="H312" s="171">
        <f>H313</f>
        <v>4900000</v>
      </c>
      <c r="I312" s="209">
        <f t="shared" si="64"/>
        <v>4900</v>
      </c>
      <c r="J312" s="209">
        <f t="shared" si="59"/>
        <v>0</v>
      </c>
      <c r="K312" s="337">
        <f>K313</f>
        <v>0</v>
      </c>
      <c r="L312" s="337">
        <f>L313</f>
        <v>0</v>
      </c>
      <c r="M312" s="337">
        <f t="shared" si="55"/>
        <v>0</v>
      </c>
    </row>
    <row r="313" spans="1:13" ht="27" hidden="1">
      <c r="A313" s="208" t="s">
        <v>254</v>
      </c>
      <c r="B313" s="129" t="s">
        <v>201</v>
      </c>
      <c r="C313" s="148" t="s">
        <v>204</v>
      </c>
      <c r="D313" s="148" t="s">
        <v>164</v>
      </c>
      <c r="E313" s="129" t="s">
        <v>448</v>
      </c>
      <c r="F313" s="148" t="s">
        <v>255</v>
      </c>
      <c r="G313" s="148"/>
      <c r="H313" s="171">
        <f>H314</f>
        <v>4900000</v>
      </c>
      <c r="I313" s="209">
        <f t="shared" si="64"/>
        <v>4900</v>
      </c>
      <c r="J313" s="206"/>
      <c r="K313" s="337">
        <f>K314</f>
        <v>0</v>
      </c>
      <c r="L313" s="209"/>
      <c r="M313" s="337"/>
    </row>
    <row r="314" spans="1:13" ht="27" hidden="1">
      <c r="A314" s="208" t="s">
        <v>256</v>
      </c>
      <c r="B314" s="129" t="s">
        <v>201</v>
      </c>
      <c r="C314" s="148" t="s">
        <v>204</v>
      </c>
      <c r="D314" s="148" t="s">
        <v>164</v>
      </c>
      <c r="E314" s="129" t="s">
        <v>448</v>
      </c>
      <c r="F314" s="148" t="s">
        <v>257</v>
      </c>
      <c r="G314" s="148"/>
      <c r="H314" s="171">
        <f>H315+H319</f>
        <v>4900000</v>
      </c>
      <c r="I314" s="209">
        <f t="shared" si="64"/>
        <v>4900</v>
      </c>
      <c r="J314" s="206"/>
      <c r="K314" s="337">
        <f>K315+K319</f>
        <v>0</v>
      </c>
      <c r="L314" s="209"/>
      <c r="M314" s="337"/>
    </row>
    <row r="315" spans="1:13" ht="15" hidden="1">
      <c r="A315" s="208" t="s">
        <v>68</v>
      </c>
      <c r="B315" s="129" t="s">
        <v>201</v>
      </c>
      <c r="C315" s="148" t="s">
        <v>204</v>
      </c>
      <c r="D315" s="148" t="s">
        <v>164</v>
      </c>
      <c r="E315" s="129" t="s">
        <v>448</v>
      </c>
      <c r="F315" s="148" t="s">
        <v>257</v>
      </c>
      <c r="G315" s="148" t="s">
        <v>165</v>
      </c>
      <c r="H315" s="171">
        <f>H316+H318</f>
        <v>0</v>
      </c>
      <c r="I315" s="209">
        <f t="shared" si="64"/>
        <v>0</v>
      </c>
      <c r="J315" s="206"/>
      <c r="K315" s="337">
        <f>K316+K318</f>
        <v>0</v>
      </c>
      <c r="L315" s="209"/>
      <c r="M315" s="337"/>
    </row>
    <row r="316" spans="1:13" ht="15" hidden="1">
      <c r="A316" s="208" t="s">
        <v>176</v>
      </c>
      <c r="B316" s="129" t="s">
        <v>201</v>
      </c>
      <c r="C316" s="148" t="s">
        <v>204</v>
      </c>
      <c r="D316" s="148" t="s">
        <v>164</v>
      </c>
      <c r="E316" s="129" t="s">
        <v>448</v>
      </c>
      <c r="F316" s="148" t="s">
        <v>257</v>
      </c>
      <c r="G316" s="148" t="s">
        <v>177</v>
      </c>
      <c r="H316" s="171">
        <f>H317</f>
        <v>0</v>
      </c>
      <c r="I316" s="209">
        <f t="shared" si="64"/>
        <v>0</v>
      </c>
      <c r="J316" s="206"/>
      <c r="K316" s="337">
        <f>K317</f>
        <v>0</v>
      </c>
      <c r="L316" s="209"/>
      <c r="M316" s="337"/>
    </row>
    <row r="317" spans="1:13" ht="15" hidden="1">
      <c r="A317" s="208" t="s">
        <v>182</v>
      </c>
      <c r="B317" s="129" t="s">
        <v>201</v>
      </c>
      <c r="C317" s="148" t="s">
        <v>204</v>
      </c>
      <c r="D317" s="148" t="s">
        <v>164</v>
      </c>
      <c r="E317" s="129" t="s">
        <v>448</v>
      </c>
      <c r="F317" s="148" t="s">
        <v>257</v>
      </c>
      <c r="G317" s="148" t="s">
        <v>183</v>
      </c>
      <c r="H317" s="171">
        <v>0</v>
      </c>
      <c r="I317" s="209">
        <f t="shared" si="64"/>
        <v>0</v>
      </c>
      <c r="J317" s="206"/>
      <c r="K317" s="337">
        <v>0</v>
      </c>
      <c r="L317" s="209"/>
      <c r="M317" s="337"/>
    </row>
    <row r="318" spans="1:13" ht="15" hidden="1">
      <c r="A318" s="208" t="s">
        <v>184</v>
      </c>
      <c r="B318" s="129" t="s">
        <v>201</v>
      </c>
      <c r="C318" s="148" t="s">
        <v>204</v>
      </c>
      <c r="D318" s="148" t="s">
        <v>164</v>
      </c>
      <c r="E318" s="129" t="s">
        <v>448</v>
      </c>
      <c r="F318" s="148" t="s">
        <v>257</v>
      </c>
      <c r="G318" s="148" t="s">
        <v>185</v>
      </c>
      <c r="H318" s="171">
        <v>0</v>
      </c>
      <c r="I318" s="209"/>
      <c r="J318" s="206"/>
      <c r="K318" s="337">
        <v>0</v>
      </c>
      <c r="L318" s="209"/>
      <c r="M318" s="337"/>
    </row>
    <row r="319" spans="1:13" ht="15" hidden="1">
      <c r="A319" s="208" t="s">
        <v>70</v>
      </c>
      <c r="B319" s="129" t="s">
        <v>201</v>
      </c>
      <c r="C319" s="148" t="s">
        <v>204</v>
      </c>
      <c r="D319" s="148" t="s">
        <v>164</v>
      </c>
      <c r="E319" s="129" t="s">
        <v>448</v>
      </c>
      <c r="F319" s="148" t="s">
        <v>257</v>
      </c>
      <c r="G319" s="148" t="s">
        <v>188</v>
      </c>
      <c r="H319" s="171">
        <f>H320</f>
        <v>4900000</v>
      </c>
      <c r="I319" s="209">
        <f>H319/1000</f>
        <v>4900</v>
      </c>
      <c r="J319" s="206"/>
      <c r="K319" s="337">
        <f>K320</f>
        <v>0</v>
      </c>
      <c r="L319" s="209"/>
      <c r="M319" s="337"/>
    </row>
    <row r="320" spans="1:13" ht="15" hidden="1">
      <c r="A320" s="208" t="s">
        <v>328</v>
      </c>
      <c r="B320" s="129" t="s">
        <v>201</v>
      </c>
      <c r="C320" s="148" t="s">
        <v>204</v>
      </c>
      <c r="D320" s="148" t="s">
        <v>164</v>
      </c>
      <c r="E320" s="129" t="s">
        <v>448</v>
      </c>
      <c r="F320" s="148" t="s">
        <v>257</v>
      </c>
      <c r="G320" s="148" t="s">
        <v>190</v>
      </c>
      <c r="H320" s="171">
        <v>4900000</v>
      </c>
      <c r="I320" s="209">
        <f>H320/1000</f>
        <v>4900</v>
      </c>
      <c r="J320" s="206"/>
      <c r="K320" s="337">
        <v>0</v>
      </c>
      <c r="L320" s="209"/>
      <c r="M320" s="337"/>
    </row>
    <row r="321" spans="1:13" ht="15">
      <c r="A321" s="207" t="s">
        <v>206</v>
      </c>
      <c r="B321" s="203" t="s">
        <v>201</v>
      </c>
      <c r="C321" s="216">
        <v>5</v>
      </c>
      <c r="D321" s="216">
        <v>3</v>
      </c>
      <c r="E321" s="217"/>
      <c r="F321" s="203"/>
      <c r="G321" s="148"/>
      <c r="H321" s="201">
        <f>H322</f>
        <v>10000</v>
      </c>
      <c r="I321" s="206">
        <f t="shared" si="64"/>
        <v>10</v>
      </c>
      <c r="J321" s="206">
        <f aca="true" t="shared" si="67" ref="J321:J327">K321/1000</f>
        <v>0</v>
      </c>
      <c r="K321" s="336">
        <f>K322</f>
        <v>0</v>
      </c>
      <c r="L321" s="336">
        <f>L322</f>
        <v>0</v>
      </c>
      <c r="M321" s="336">
        <f aca="true" t="shared" si="68" ref="M321:M327">L321/1000</f>
        <v>0</v>
      </c>
    </row>
    <row r="322" spans="1:13" ht="15">
      <c r="A322" s="178" t="s">
        <v>426</v>
      </c>
      <c r="B322" s="148" t="s">
        <v>201</v>
      </c>
      <c r="C322" s="220">
        <v>5</v>
      </c>
      <c r="D322" s="220">
        <v>3</v>
      </c>
      <c r="E322" s="213">
        <v>3500000000</v>
      </c>
      <c r="F322" s="148"/>
      <c r="G322" s="148"/>
      <c r="H322" s="171">
        <f>H323</f>
        <v>10000</v>
      </c>
      <c r="I322" s="209">
        <f t="shared" si="64"/>
        <v>10</v>
      </c>
      <c r="J322" s="209">
        <f t="shared" si="67"/>
        <v>0</v>
      </c>
      <c r="K322" s="337">
        <f>K323</f>
        <v>0</v>
      </c>
      <c r="L322" s="337">
        <f>L323</f>
        <v>0</v>
      </c>
      <c r="M322" s="337">
        <f t="shared" si="68"/>
        <v>0</v>
      </c>
    </row>
    <row r="323" spans="1:13" ht="30" customHeight="1">
      <c r="A323" s="180" t="s">
        <v>435</v>
      </c>
      <c r="B323" s="148" t="s">
        <v>201</v>
      </c>
      <c r="C323" s="220">
        <v>5</v>
      </c>
      <c r="D323" s="220">
        <v>3</v>
      </c>
      <c r="E323" s="213">
        <v>3500300000</v>
      </c>
      <c r="F323" s="148"/>
      <c r="G323" s="148"/>
      <c r="H323" s="171">
        <f>H324+H338</f>
        <v>10000</v>
      </c>
      <c r="I323" s="209">
        <f t="shared" si="64"/>
        <v>10</v>
      </c>
      <c r="J323" s="209">
        <f t="shared" si="67"/>
        <v>0</v>
      </c>
      <c r="K323" s="337">
        <f>K324+K338</f>
        <v>0</v>
      </c>
      <c r="L323" s="337">
        <f>L324+L338</f>
        <v>0</v>
      </c>
      <c r="M323" s="337">
        <f t="shared" si="68"/>
        <v>0</v>
      </c>
    </row>
    <row r="324" spans="1:13" ht="15">
      <c r="A324" s="140" t="s">
        <v>437</v>
      </c>
      <c r="B324" s="219">
        <v>950</v>
      </c>
      <c r="C324" s="220">
        <v>5</v>
      </c>
      <c r="D324" s="220">
        <v>3</v>
      </c>
      <c r="E324" s="213">
        <v>3500312400</v>
      </c>
      <c r="F324" s="214" t="s">
        <v>11</v>
      </c>
      <c r="G324" s="148"/>
      <c r="H324" s="171">
        <f>H325</f>
        <v>10000</v>
      </c>
      <c r="I324" s="209">
        <f t="shared" si="64"/>
        <v>10</v>
      </c>
      <c r="J324" s="209">
        <f t="shared" si="67"/>
        <v>0</v>
      </c>
      <c r="K324" s="337">
        <f>K325</f>
        <v>0</v>
      </c>
      <c r="L324" s="337">
        <f>K324/1000</f>
        <v>0</v>
      </c>
      <c r="M324" s="337">
        <f t="shared" si="68"/>
        <v>0</v>
      </c>
    </row>
    <row r="325" spans="1:13" ht="28.5" customHeight="1">
      <c r="A325" s="140" t="s">
        <v>569</v>
      </c>
      <c r="B325" s="219">
        <v>950</v>
      </c>
      <c r="C325" s="220">
        <v>5</v>
      </c>
      <c r="D325" s="220">
        <v>3</v>
      </c>
      <c r="E325" s="213">
        <v>3500312400</v>
      </c>
      <c r="F325" s="214" t="s">
        <v>165</v>
      </c>
      <c r="G325" s="148"/>
      <c r="H325" s="171">
        <f>H326</f>
        <v>10000</v>
      </c>
      <c r="I325" s="209">
        <f t="shared" si="64"/>
        <v>10</v>
      </c>
      <c r="J325" s="209">
        <f t="shared" si="67"/>
        <v>0</v>
      </c>
      <c r="K325" s="337">
        <f>K326</f>
        <v>0</v>
      </c>
      <c r="L325" s="337">
        <f>L326</f>
        <v>0</v>
      </c>
      <c r="M325" s="337">
        <f t="shared" si="68"/>
        <v>0</v>
      </c>
    </row>
    <row r="326" spans="1:13" ht="27" hidden="1">
      <c r="A326" s="208" t="s">
        <v>254</v>
      </c>
      <c r="B326" s="219">
        <v>950</v>
      </c>
      <c r="C326" s="220">
        <v>5</v>
      </c>
      <c r="D326" s="220">
        <v>3</v>
      </c>
      <c r="E326" s="213">
        <v>3500312400</v>
      </c>
      <c r="F326" s="148" t="s">
        <v>255</v>
      </c>
      <c r="G326" s="203"/>
      <c r="H326" s="171">
        <f>H327</f>
        <v>10000</v>
      </c>
      <c r="I326" s="209">
        <f t="shared" si="64"/>
        <v>10</v>
      </c>
      <c r="J326" s="206">
        <f t="shared" si="67"/>
        <v>0</v>
      </c>
      <c r="K326" s="337">
        <f>K327</f>
        <v>0</v>
      </c>
      <c r="L326" s="337">
        <f>L327</f>
        <v>0</v>
      </c>
      <c r="M326" s="337">
        <f t="shared" si="68"/>
        <v>0</v>
      </c>
    </row>
    <row r="327" spans="1:13" ht="15" hidden="1">
      <c r="A327" s="208" t="s">
        <v>355</v>
      </c>
      <c r="B327" s="219">
        <v>950</v>
      </c>
      <c r="C327" s="220">
        <v>5</v>
      </c>
      <c r="D327" s="220">
        <v>3</v>
      </c>
      <c r="E327" s="213">
        <v>3500312400</v>
      </c>
      <c r="F327" s="148" t="s">
        <v>257</v>
      </c>
      <c r="G327" s="148"/>
      <c r="H327" s="171">
        <f>H328+H332</f>
        <v>10000</v>
      </c>
      <c r="I327" s="209">
        <f t="shared" si="64"/>
        <v>10</v>
      </c>
      <c r="J327" s="206">
        <f t="shared" si="67"/>
        <v>0</v>
      </c>
      <c r="K327" s="337">
        <f>K332</f>
        <v>0</v>
      </c>
      <c r="L327" s="337">
        <f>L332</f>
        <v>0</v>
      </c>
      <c r="M327" s="337">
        <f t="shared" si="68"/>
        <v>0</v>
      </c>
    </row>
    <row r="328" spans="1:13" ht="15" hidden="1">
      <c r="A328" s="208" t="s">
        <v>68</v>
      </c>
      <c r="B328" s="219">
        <v>950</v>
      </c>
      <c r="C328" s="220">
        <v>5</v>
      </c>
      <c r="D328" s="220">
        <v>3</v>
      </c>
      <c r="E328" s="213">
        <v>3500312400</v>
      </c>
      <c r="F328" s="148" t="s">
        <v>257</v>
      </c>
      <c r="G328" s="148" t="s">
        <v>165</v>
      </c>
      <c r="H328" s="171">
        <f>H329</f>
        <v>0</v>
      </c>
      <c r="I328" s="209">
        <f t="shared" si="64"/>
        <v>0</v>
      </c>
      <c r="J328" s="206"/>
      <c r="K328" s="337">
        <v>0</v>
      </c>
      <c r="L328" s="337">
        <v>0</v>
      </c>
      <c r="M328" s="337"/>
    </row>
    <row r="329" spans="1:13" ht="15" hidden="1">
      <c r="A329" s="208" t="s">
        <v>176</v>
      </c>
      <c r="B329" s="219">
        <v>950</v>
      </c>
      <c r="C329" s="220">
        <v>5</v>
      </c>
      <c r="D329" s="220">
        <v>3</v>
      </c>
      <c r="E329" s="213">
        <v>3500312400</v>
      </c>
      <c r="F329" s="148" t="s">
        <v>257</v>
      </c>
      <c r="G329" s="148" t="s">
        <v>177</v>
      </c>
      <c r="H329" s="171">
        <f>H330+H331</f>
        <v>0</v>
      </c>
      <c r="I329" s="209">
        <f t="shared" si="64"/>
        <v>0</v>
      </c>
      <c r="J329" s="206"/>
      <c r="K329" s="337">
        <v>0</v>
      </c>
      <c r="L329" s="337">
        <v>0</v>
      </c>
      <c r="M329" s="337"/>
    </row>
    <row r="330" spans="1:13" ht="15" hidden="1">
      <c r="A330" s="208" t="s">
        <v>182</v>
      </c>
      <c r="B330" s="219">
        <v>950</v>
      </c>
      <c r="C330" s="220">
        <v>5</v>
      </c>
      <c r="D330" s="220">
        <v>3</v>
      </c>
      <c r="E330" s="213">
        <v>3500312400</v>
      </c>
      <c r="F330" s="148" t="s">
        <v>257</v>
      </c>
      <c r="G330" s="148" t="s">
        <v>183</v>
      </c>
      <c r="H330" s="171">
        <v>0</v>
      </c>
      <c r="I330" s="209"/>
      <c r="J330" s="206"/>
      <c r="K330" s="337"/>
      <c r="L330" s="337"/>
      <c r="M330" s="337"/>
    </row>
    <row r="331" spans="1:13" ht="15" hidden="1">
      <c r="A331" s="208" t="s">
        <v>184</v>
      </c>
      <c r="B331" s="219">
        <v>950</v>
      </c>
      <c r="C331" s="220">
        <v>5</v>
      </c>
      <c r="D331" s="220">
        <v>3</v>
      </c>
      <c r="E331" s="213">
        <v>3500312400</v>
      </c>
      <c r="F331" s="148" t="s">
        <v>257</v>
      </c>
      <c r="G331" s="148" t="s">
        <v>185</v>
      </c>
      <c r="H331" s="171">
        <v>0</v>
      </c>
      <c r="I331" s="209">
        <f>H331/1000</f>
        <v>0</v>
      </c>
      <c r="J331" s="206"/>
      <c r="K331" s="337">
        <v>0</v>
      </c>
      <c r="L331" s="337">
        <v>0</v>
      </c>
      <c r="M331" s="337"/>
    </row>
    <row r="332" spans="1:13" ht="15" hidden="1">
      <c r="A332" s="208" t="s">
        <v>70</v>
      </c>
      <c r="B332" s="219">
        <v>950</v>
      </c>
      <c r="C332" s="220">
        <v>5</v>
      </c>
      <c r="D332" s="220">
        <v>3</v>
      </c>
      <c r="E332" s="213">
        <v>3500312400</v>
      </c>
      <c r="F332" s="148" t="s">
        <v>257</v>
      </c>
      <c r="G332" s="148" t="s">
        <v>188</v>
      </c>
      <c r="H332" s="171">
        <f>H333+H334</f>
        <v>10000</v>
      </c>
      <c r="I332" s="209">
        <f>H332/1000</f>
        <v>10</v>
      </c>
      <c r="J332" s="206">
        <f>K332/1000</f>
        <v>0</v>
      </c>
      <c r="K332" s="337">
        <v>0</v>
      </c>
      <c r="L332" s="337">
        <v>0</v>
      </c>
      <c r="M332" s="337">
        <f>L332/1000</f>
        <v>0</v>
      </c>
    </row>
    <row r="333" spans="1:13" ht="15" hidden="1">
      <c r="A333" s="208" t="s">
        <v>189</v>
      </c>
      <c r="B333" s="219">
        <v>950</v>
      </c>
      <c r="C333" s="220">
        <v>5</v>
      </c>
      <c r="D333" s="220">
        <v>3</v>
      </c>
      <c r="E333" s="213">
        <v>3500312400</v>
      </c>
      <c r="F333" s="148" t="s">
        <v>257</v>
      </c>
      <c r="G333" s="148" t="s">
        <v>190</v>
      </c>
      <c r="H333" s="171">
        <v>0</v>
      </c>
      <c r="I333" s="209">
        <f>H333/1000</f>
        <v>0</v>
      </c>
      <c r="J333" s="206"/>
      <c r="K333" s="337"/>
      <c r="L333" s="337"/>
      <c r="M333" s="337"/>
    </row>
    <row r="334" spans="1:13" ht="15" hidden="1">
      <c r="A334" s="208" t="s">
        <v>191</v>
      </c>
      <c r="B334" s="219">
        <v>950</v>
      </c>
      <c r="C334" s="220">
        <v>5</v>
      </c>
      <c r="D334" s="220">
        <v>3</v>
      </c>
      <c r="E334" s="213">
        <v>3500312400</v>
      </c>
      <c r="F334" s="148" t="s">
        <v>257</v>
      </c>
      <c r="G334" s="148" t="s">
        <v>192</v>
      </c>
      <c r="H334" s="171">
        <f>H335+H336+H337</f>
        <v>10000</v>
      </c>
      <c r="I334" s="209">
        <f>H334/1000</f>
        <v>10</v>
      </c>
      <c r="J334" s="206">
        <f>K334/1000</f>
        <v>0</v>
      </c>
      <c r="K334" s="337">
        <v>0</v>
      </c>
      <c r="L334" s="337">
        <v>0</v>
      </c>
      <c r="M334" s="337">
        <f>L334/1000</f>
        <v>0</v>
      </c>
    </row>
    <row r="335" spans="1:13" ht="15" hidden="1">
      <c r="A335" s="158" t="s">
        <v>323</v>
      </c>
      <c r="B335" s="219">
        <v>950</v>
      </c>
      <c r="C335" s="220">
        <v>5</v>
      </c>
      <c r="D335" s="220">
        <v>3</v>
      </c>
      <c r="E335" s="213">
        <v>3500312400</v>
      </c>
      <c r="F335" s="148" t="s">
        <v>257</v>
      </c>
      <c r="G335" s="148" t="s">
        <v>325</v>
      </c>
      <c r="H335" s="171">
        <v>0</v>
      </c>
      <c r="I335" s="209"/>
      <c r="J335" s="206"/>
      <c r="K335" s="337"/>
      <c r="L335" s="337"/>
      <c r="M335" s="337"/>
    </row>
    <row r="336" spans="1:13" ht="15" hidden="1">
      <c r="A336" s="158" t="s">
        <v>329</v>
      </c>
      <c r="B336" s="219">
        <v>950</v>
      </c>
      <c r="C336" s="220">
        <v>5</v>
      </c>
      <c r="D336" s="220">
        <v>3</v>
      </c>
      <c r="E336" s="213">
        <v>3500312400</v>
      </c>
      <c r="F336" s="148" t="s">
        <v>257</v>
      </c>
      <c r="G336" s="148" t="s">
        <v>330</v>
      </c>
      <c r="H336" s="171">
        <v>0</v>
      </c>
      <c r="I336" s="209"/>
      <c r="J336" s="206"/>
      <c r="K336" s="337"/>
      <c r="L336" s="337"/>
      <c r="M336" s="337"/>
    </row>
    <row r="337" spans="1:13" ht="15" hidden="1">
      <c r="A337" s="158" t="s">
        <v>324</v>
      </c>
      <c r="B337" s="219">
        <v>950</v>
      </c>
      <c r="C337" s="220">
        <v>5</v>
      </c>
      <c r="D337" s="220">
        <v>3</v>
      </c>
      <c r="E337" s="213">
        <v>3500312400</v>
      </c>
      <c r="F337" s="148" t="s">
        <v>257</v>
      </c>
      <c r="G337" s="148" t="s">
        <v>316</v>
      </c>
      <c r="H337" s="171">
        <v>10000</v>
      </c>
      <c r="I337" s="209">
        <f aca="true" t="shared" si="69" ref="I337:I344">H337/1000</f>
        <v>10</v>
      </c>
      <c r="J337" s="206"/>
      <c r="K337" s="337"/>
      <c r="L337" s="337"/>
      <c r="M337" s="337"/>
    </row>
    <row r="338" spans="1:13" ht="15.75" customHeight="1" hidden="1">
      <c r="A338" s="347" t="s">
        <v>298</v>
      </c>
      <c r="B338" s="219">
        <v>950</v>
      </c>
      <c r="C338" s="220">
        <v>5</v>
      </c>
      <c r="D338" s="220">
        <v>3</v>
      </c>
      <c r="E338" s="213" t="s">
        <v>436</v>
      </c>
      <c r="F338" s="148"/>
      <c r="G338" s="148"/>
      <c r="H338" s="171">
        <f>H339</f>
        <v>0</v>
      </c>
      <c r="I338" s="209">
        <f t="shared" si="69"/>
        <v>0</v>
      </c>
      <c r="J338" s="209">
        <f aca="true" t="shared" si="70" ref="J338:J344">K338/1000</f>
        <v>0</v>
      </c>
      <c r="K338" s="337">
        <f aca="true" t="shared" si="71" ref="K338:L341">K339</f>
        <v>0</v>
      </c>
      <c r="L338" s="337">
        <f t="shared" si="71"/>
        <v>0</v>
      </c>
      <c r="M338" s="337">
        <f aca="true" t="shared" si="72" ref="M338:M344">L338/1000</f>
        <v>0</v>
      </c>
    </row>
    <row r="339" spans="1:13" ht="26.25" hidden="1">
      <c r="A339" s="347" t="s">
        <v>299</v>
      </c>
      <c r="B339" s="219">
        <v>950</v>
      </c>
      <c r="C339" s="220">
        <v>5</v>
      </c>
      <c r="D339" s="220">
        <v>3</v>
      </c>
      <c r="E339" s="213" t="s">
        <v>436</v>
      </c>
      <c r="F339" s="148" t="s">
        <v>165</v>
      </c>
      <c r="G339" s="148"/>
      <c r="H339" s="171">
        <f>H340</f>
        <v>0</v>
      </c>
      <c r="I339" s="209">
        <f t="shared" si="69"/>
        <v>0</v>
      </c>
      <c r="J339" s="209">
        <f t="shared" si="70"/>
        <v>0</v>
      </c>
      <c r="K339" s="337">
        <f t="shared" si="71"/>
        <v>0</v>
      </c>
      <c r="L339" s="337">
        <f t="shared" si="71"/>
        <v>0</v>
      </c>
      <c r="M339" s="337">
        <f t="shared" si="72"/>
        <v>0</v>
      </c>
    </row>
    <row r="340" spans="1:13" ht="27" hidden="1">
      <c r="A340" s="208" t="s">
        <v>254</v>
      </c>
      <c r="B340" s="219">
        <v>950</v>
      </c>
      <c r="C340" s="220">
        <v>5</v>
      </c>
      <c r="D340" s="220">
        <v>3</v>
      </c>
      <c r="E340" s="213" t="s">
        <v>436</v>
      </c>
      <c r="F340" s="148" t="s">
        <v>255</v>
      </c>
      <c r="G340" s="148"/>
      <c r="H340" s="171">
        <f>H341</f>
        <v>0</v>
      </c>
      <c r="I340" s="209">
        <f t="shared" si="69"/>
        <v>0</v>
      </c>
      <c r="J340" s="209">
        <f t="shared" si="70"/>
        <v>0</v>
      </c>
      <c r="K340" s="337">
        <f t="shared" si="71"/>
        <v>0</v>
      </c>
      <c r="L340" s="337">
        <f t="shared" si="71"/>
        <v>0</v>
      </c>
      <c r="M340" s="337">
        <f t="shared" si="72"/>
        <v>0</v>
      </c>
    </row>
    <row r="341" spans="1:13" ht="27" hidden="1">
      <c r="A341" s="208" t="s">
        <v>256</v>
      </c>
      <c r="B341" s="219">
        <v>950</v>
      </c>
      <c r="C341" s="220">
        <v>5</v>
      </c>
      <c r="D341" s="220">
        <v>3</v>
      </c>
      <c r="E341" s="213" t="s">
        <v>436</v>
      </c>
      <c r="F341" s="148" t="s">
        <v>257</v>
      </c>
      <c r="G341" s="148"/>
      <c r="H341" s="171">
        <f>H342+H345</f>
        <v>0</v>
      </c>
      <c r="I341" s="209">
        <f t="shared" si="69"/>
        <v>0</v>
      </c>
      <c r="J341" s="209">
        <f t="shared" si="70"/>
        <v>0</v>
      </c>
      <c r="K341" s="337">
        <f t="shared" si="71"/>
        <v>0</v>
      </c>
      <c r="L341" s="337">
        <f t="shared" si="71"/>
        <v>0</v>
      </c>
      <c r="M341" s="337">
        <f t="shared" si="72"/>
        <v>0</v>
      </c>
    </row>
    <row r="342" spans="1:13" ht="15" hidden="1">
      <c r="A342" s="208" t="s">
        <v>68</v>
      </c>
      <c r="B342" s="219">
        <v>950</v>
      </c>
      <c r="C342" s="220">
        <v>5</v>
      </c>
      <c r="D342" s="220">
        <v>3</v>
      </c>
      <c r="E342" s="213" t="s">
        <v>436</v>
      </c>
      <c r="F342" s="148" t="s">
        <v>257</v>
      </c>
      <c r="G342" s="148" t="s">
        <v>165</v>
      </c>
      <c r="H342" s="171">
        <f>H343</f>
        <v>0</v>
      </c>
      <c r="I342" s="209">
        <f t="shared" si="69"/>
        <v>0</v>
      </c>
      <c r="J342" s="209">
        <f t="shared" si="70"/>
        <v>0</v>
      </c>
      <c r="K342" s="337">
        <f>K343+K344</f>
        <v>0</v>
      </c>
      <c r="L342" s="337">
        <f>L343+L344</f>
        <v>0</v>
      </c>
      <c r="M342" s="337">
        <f t="shared" si="72"/>
        <v>0</v>
      </c>
    </row>
    <row r="343" spans="1:13" ht="15" hidden="1">
      <c r="A343" s="208" t="s">
        <v>176</v>
      </c>
      <c r="B343" s="219">
        <v>950</v>
      </c>
      <c r="C343" s="220">
        <v>5</v>
      </c>
      <c r="D343" s="220">
        <v>3</v>
      </c>
      <c r="E343" s="213" t="s">
        <v>436</v>
      </c>
      <c r="F343" s="148" t="s">
        <v>257</v>
      </c>
      <c r="G343" s="148" t="s">
        <v>177</v>
      </c>
      <c r="H343" s="171">
        <f>H344</f>
        <v>0</v>
      </c>
      <c r="I343" s="209">
        <f t="shared" si="69"/>
        <v>0</v>
      </c>
      <c r="J343" s="209">
        <f t="shared" si="70"/>
        <v>0</v>
      </c>
      <c r="K343" s="337"/>
      <c r="L343" s="337"/>
      <c r="M343" s="337">
        <f t="shared" si="72"/>
        <v>0</v>
      </c>
    </row>
    <row r="344" spans="1:13" ht="15" hidden="1">
      <c r="A344" s="208" t="s">
        <v>182</v>
      </c>
      <c r="B344" s="219">
        <v>950</v>
      </c>
      <c r="C344" s="220">
        <v>5</v>
      </c>
      <c r="D344" s="220">
        <v>3</v>
      </c>
      <c r="E344" s="213" t="s">
        <v>436</v>
      </c>
      <c r="F344" s="148" t="s">
        <v>257</v>
      </c>
      <c r="G344" s="148" t="s">
        <v>183</v>
      </c>
      <c r="H344" s="171">
        <v>0</v>
      </c>
      <c r="I344" s="209">
        <f t="shared" si="69"/>
        <v>0</v>
      </c>
      <c r="J344" s="209">
        <f t="shared" si="70"/>
        <v>0</v>
      </c>
      <c r="K344" s="337">
        <v>0</v>
      </c>
      <c r="L344" s="337">
        <v>0</v>
      </c>
      <c r="M344" s="337">
        <f t="shared" si="72"/>
        <v>0</v>
      </c>
    </row>
    <row r="345" spans="1:13" ht="15" hidden="1">
      <c r="A345" s="208" t="s">
        <v>70</v>
      </c>
      <c r="B345" s="219">
        <v>950</v>
      </c>
      <c r="C345" s="220">
        <v>5</v>
      </c>
      <c r="D345" s="220">
        <v>3</v>
      </c>
      <c r="E345" s="213" t="s">
        <v>436</v>
      </c>
      <c r="F345" s="148" t="s">
        <v>257</v>
      </c>
      <c r="G345" s="148" t="s">
        <v>188</v>
      </c>
      <c r="H345" s="171">
        <f>H346</f>
        <v>0</v>
      </c>
      <c r="I345" s="206"/>
      <c r="J345" s="206"/>
      <c r="K345" s="337"/>
      <c r="L345" s="337"/>
      <c r="M345" s="337"/>
    </row>
    <row r="346" spans="1:13" ht="15" hidden="1">
      <c r="A346" s="208" t="s">
        <v>189</v>
      </c>
      <c r="B346" s="219">
        <v>950</v>
      </c>
      <c r="C346" s="220">
        <v>5</v>
      </c>
      <c r="D346" s="220">
        <v>3</v>
      </c>
      <c r="E346" s="213" t="s">
        <v>436</v>
      </c>
      <c r="F346" s="148" t="s">
        <v>257</v>
      </c>
      <c r="G346" s="148" t="s">
        <v>190</v>
      </c>
      <c r="H346" s="171">
        <v>0</v>
      </c>
      <c r="I346" s="206"/>
      <c r="J346" s="206"/>
      <c r="K346" s="337"/>
      <c r="L346" s="337"/>
      <c r="M346" s="337"/>
    </row>
    <row r="347" spans="1:13" ht="15">
      <c r="A347" s="207" t="s">
        <v>207</v>
      </c>
      <c r="B347" s="203" t="s">
        <v>201</v>
      </c>
      <c r="C347" s="203" t="s">
        <v>208</v>
      </c>
      <c r="D347" s="203"/>
      <c r="E347" s="203"/>
      <c r="F347" s="203"/>
      <c r="G347" s="203"/>
      <c r="H347" s="201">
        <f>H348</f>
        <v>8000</v>
      </c>
      <c r="I347" s="206">
        <f aca="true" t="shared" si="73" ref="I347:I411">H347/1000</f>
        <v>8</v>
      </c>
      <c r="J347" s="206">
        <f aca="true" t="shared" si="74" ref="J347:J361">K347/1000</f>
        <v>5</v>
      </c>
      <c r="K347" s="336">
        <f>K348</f>
        <v>5000</v>
      </c>
      <c r="L347" s="336">
        <f>L348</f>
        <v>0</v>
      </c>
      <c r="M347" s="336">
        <f aca="true" t="shared" si="75" ref="M347:M410">L347/1000</f>
        <v>0</v>
      </c>
    </row>
    <row r="348" spans="1:13" ht="27">
      <c r="A348" s="207" t="s">
        <v>173</v>
      </c>
      <c r="B348" s="203" t="s">
        <v>201</v>
      </c>
      <c r="C348" s="203" t="s">
        <v>208</v>
      </c>
      <c r="D348" s="203" t="s">
        <v>204</v>
      </c>
      <c r="E348" s="203"/>
      <c r="F348" s="203"/>
      <c r="G348" s="203"/>
      <c r="H348" s="201">
        <f>H349+H358+H367</f>
        <v>8000</v>
      </c>
      <c r="I348" s="206">
        <f t="shared" si="73"/>
        <v>8</v>
      </c>
      <c r="J348" s="206">
        <f t="shared" si="74"/>
        <v>5</v>
      </c>
      <c r="K348" s="336">
        <f>K349+K376</f>
        <v>5000</v>
      </c>
      <c r="L348" s="336">
        <f>L349+L367</f>
        <v>0</v>
      </c>
      <c r="M348" s="336">
        <f t="shared" si="75"/>
        <v>0</v>
      </c>
    </row>
    <row r="349" spans="1:28" ht="15" hidden="1">
      <c r="A349" s="181" t="s">
        <v>438</v>
      </c>
      <c r="B349" s="148" t="s">
        <v>201</v>
      </c>
      <c r="C349" s="148" t="s">
        <v>208</v>
      </c>
      <c r="D349" s="148" t="s">
        <v>204</v>
      </c>
      <c r="E349" s="148" t="s">
        <v>6</v>
      </c>
      <c r="F349" s="148"/>
      <c r="G349" s="148"/>
      <c r="H349" s="171">
        <f aca="true" t="shared" si="76" ref="H349:H356">H350</f>
        <v>0</v>
      </c>
      <c r="I349" s="209">
        <f t="shared" si="73"/>
        <v>0</v>
      </c>
      <c r="J349" s="209">
        <f t="shared" si="74"/>
        <v>0</v>
      </c>
      <c r="K349" s="337">
        <f aca="true" t="shared" si="77" ref="K349:L356">K350</f>
        <v>0</v>
      </c>
      <c r="L349" s="337">
        <f t="shared" si="77"/>
        <v>0</v>
      </c>
      <c r="M349" s="337">
        <f t="shared" si="75"/>
        <v>0</v>
      </c>
      <c r="O349" s="160"/>
      <c r="P349" s="160"/>
      <c r="Q349" s="160"/>
      <c r="R349" s="160"/>
      <c r="S349" s="160"/>
      <c r="T349" s="160"/>
      <c r="U349" s="160"/>
      <c r="V349" s="160"/>
      <c r="W349" s="160"/>
      <c r="X349" s="160"/>
      <c r="Y349" s="160"/>
      <c r="Z349" s="160"/>
      <c r="AA349" s="160"/>
      <c r="AB349" s="160"/>
    </row>
    <row r="350" spans="1:28" ht="15" hidden="1">
      <c r="A350" s="158" t="s">
        <v>439</v>
      </c>
      <c r="B350" s="148" t="s">
        <v>201</v>
      </c>
      <c r="C350" s="148" t="s">
        <v>208</v>
      </c>
      <c r="D350" s="148" t="s">
        <v>204</v>
      </c>
      <c r="E350" s="148" t="s">
        <v>441</v>
      </c>
      <c r="F350" s="148"/>
      <c r="G350" s="148"/>
      <c r="H350" s="171">
        <f>H352</f>
        <v>0</v>
      </c>
      <c r="I350" s="209">
        <f t="shared" si="73"/>
        <v>0</v>
      </c>
      <c r="J350" s="209">
        <f t="shared" si="74"/>
        <v>0</v>
      </c>
      <c r="K350" s="337">
        <f>K352</f>
        <v>0</v>
      </c>
      <c r="L350" s="337">
        <f>L352</f>
        <v>0</v>
      </c>
      <c r="M350" s="337">
        <f t="shared" si="75"/>
        <v>0</v>
      </c>
      <c r="O350" s="364"/>
      <c r="P350" s="364"/>
      <c r="Q350" s="364"/>
      <c r="R350" s="364"/>
      <c r="S350" s="364"/>
      <c r="T350" s="364"/>
      <c r="U350" s="364"/>
      <c r="V350" s="364"/>
      <c r="W350" s="364"/>
      <c r="X350" s="364"/>
      <c r="Y350" s="364"/>
      <c r="Z350" s="364"/>
      <c r="AA350" s="364"/>
      <c r="AB350" s="364"/>
    </row>
    <row r="351" spans="1:28" ht="39" hidden="1">
      <c r="A351" s="181" t="s">
        <v>440</v>
      </c>
      <c r="B351" s="148" t="s">
        <v>201</v>
      </c>
      <c r="C351" s="148" t="s">
        <v>208</v>
      </c>
      <c r="D351" s="148" t="s">
        <v>204</v>
      </c>
      <c r="E351" s="148" t="s">
        <v>442</v>
      </c>
      <c r="F351" s="148"/>
      <c r="G351" s="148"/>
      <c r="H351" s="171">
        <f>H352</f>
        <v>0</v>
      </c>
      <c r="I351" s="209">
        <f t="shared" si="73"/>
        <v>0</v>
      </c>
      <c r="J351" s="209">
        <f t="shared" si="74"/>
        <v>0</v>
      </c>
      <c r="K351" s="337">
        <f>K352</f>
        <v>0</v>
      </c>
      <c r="L351" s="337">
        <f>L352</f>
        <v>0</v>
      </c>
      <c r="M351" s="337">
        <f t="shared" si="75"/>
        <v>0</v>
      </c>
      <c r="O351" s="330"/>
      <c r="P351" s="330"/>
      <c r="Q351" s="330"/>
      <c r="R351" s="330"/>
      <c r="S351" s="330"/>
      <c r="T351" s="330"/>
      <c r="U351" s="330"/>
      <c r="V351" s="330"/>
      <c r="W351" s="330"/>
      <c r="X351" s="330"/>
      <c r="Y351" s="330"/>
      <c r="Z351" s="330"/>
      <c r="AA351" s="330"/>
      <c r="AB351" s="330"/>
    </row>
    <row r="352" spans="1:28" ht="26.25" customHeight="1" hidden="1">
      <c r="A352" s="208" t="s">
        <v>233</v>
      </c>
      <c r="B352" s="148" t="s">
        <v>201</v>
      </c>
      <c r="C352" s="148" t="s">
        <v>208</v>
      </c>
      <c r="D352" s="148" t="s">
        <v>204</v>
      </c>
      <c r="E352" s="148" t="s">
        <v>442</v>
      </c>
      <c r="F352" s="148" t="s">
        <v>165</v>
      </c>
      <c r="G352" s="148"/>
      <c r="H352" s="171">
        <f t="shared" si="76"/>
        <v>0</v>
      </c>
      <c r="I352" s="209">
        <f t="shared" si="73"/>
        <v>0</v>
      </c>
      <c r="J352" s="209">
        <f t="shared" si="74"/>
        <v>0</v>
      </c>
      <c r="K352" s="337">
        <f t="shared" si="77"/>
        <v>0</v>
      </c>
      <c r="L352" s="337">
        <f t="shared" si="77"/>
        <v>0</v>
      </c>
      <c r="M352" s="337">
        <f t="shared" si="75"/>
        <v>0</v>
      </c>
      <c r="O352" s="364"/>
      <c r="P352" s="364"/>
      <c r="Q352" s="364"/>
      <c r="R352" s="364"/>
      <c r="S352" s="364"/>
      <c r="T352" s="364"/>
      <c r="U352" s="364"/>
      <c r="V352" s="364"/>
      <c r="W352" s="364"/>
      <c r="X352" s="364"/>
      <c r="Y352" s="364"/>
      <c r="Z352" s="364"/>
      <c r="AA352" s="364"/>
      <c r="AB352" s="364"/>
    </row>
    <row r="353" spans="1:13" ht="29.25" customHeight="1" hidden="1">
      <c r="A353" s="208" t="s">
        <v>254</v>
      </c>
      <c r="B353" s="148" t="s">
        <v>201</v>
      </c>
      <c r="C353" s="148" t="s">
        <v>208</v>
      </c>
      <c r="D353" s="148" t="s">
        <v>204</v>
      </c>
      <c r="E353" s="148" t="s">
        <v>442</v>
      </c>
      <c r="F353" s="148" t="s">
        <v>255</v>
      </c>
      <c r="G353" s="148"/>
      <c r="H353" s="171">
        <f t="shared" si="76"/>
        <v>0</v>
      </c>
      <c r="I353" s="209">
        <f t="shared" si="73"/>
        <v>0</v>
      </c>
      <c r="J353" s="209">
        <f t="shared" si="74"/>
        <v>0</v>
      </c>
      <c r="K353" s="337">
        <f t="shared" si="77"/>
        <v>0</v>
      </c>
      <c r="L353" s="337">
        <f t="shared" si="77"/>
        <v>0</v>
      </c>
      <c r="M353" s="337">
        <f t="shared" si="75"/>
        <v>0</v>
      </c>
    </row>
    <row r="354" spans="1:13" ht="27" hidden="1">
      <c r="A354" s="208" t="s">
        <v>256</v>
      </c>
      <c r="B354" s="148" t="s">
        <v>201</v>
      </c>
      <c r="C354" s="148" t="s">
        <v>208</v>
      </c>
      <c r="D354" s="148" t="s">
        <v>204</v>
      </c>
      <c r="E354" s="148" t="s">
        <v>442</v>
      </c>
      <c r="F354" s="148" t="s">
        <v>257</v>
      </c>
      <c r="G354" s="148"/>
      <c r="H354" s="171">
        <f t="shared" si="76"/>
        <v>0</v>
      </c>
      <c r="I354" s="209">
        <f t="shared" si="73"/>
        <v>0</v>
      </c>
      <c r="J354" s="209">
        <f t="shared" si="74"/>
        <v>0</v>
      </c>
      <c r="K354" s="337">
        <f t="shared" si="77"/>
        <v>0</v>
      </c>
      <c r="L354" s="337">
        <f t="shared" si="77"/>
        <v>0</v>
      </c>
      <c r="M354" s="337">
        <f t="shared" si="75"/>
        <v>0</v>
      </c>
    </row>
    <row r="355" spans="1:13" ht="15" hidden="1">
      <c r="A355" s="208" t="s">
        <v>68</v>
      </c>
      <c r="B355" s="148" t="s">
        <v>201</v>
      </c>
      <c r="C355" s="148" t="s">
        <v>208</v>
      </c>
      <c r="D355" s="148" t="s">
        <v>204</v>
      </c>
      <c r="E355" s="148" t="s">
        <v>442</v>
      </c>
      <c r="F355" s="148" t="s">
        <v>257</v>
      </c>
      <c r="G355" s="148" t="s">
        <v>165</v>
      </c>
      <c r="H355" s="171">
        <f t="shared" si="76"/>
        <v>0</v>
      </c>
      <c r="I355" s="209">
        <f t="shared" si="73"/>
        <v>0</v>
      </c>
      <c r="J355" s="209">
        <f t="shared" si="74"/>
        <v>0</v>
      </c>
      <c r="K355" s="337">
        <f t="shared" si="77"/>
        <v>0</v>
      </c>
      <c r="L355" s="337">
        <f t="shared" si="77"/>
        <v>0</v>
      </c>
      <c r="M355" s="337">
        <f t="shared" si="75"/>
        <v>0</v>
      </c>
    </row>
    <row r="356" spans="1:13" ht="15" hidden="1">
      <c r="A356" s="208" t="s">
        <v>176</v>
      </c>
      <c r="B356" s="148" t="s">
        <v>201</v>
      </c>
      <c r="C356" s="148" t="s">
        <v>208</v>
      </c>
      <c r="D356" s="148" t="s">
        <v>204</v>
      </c>
      <c r="E356" s="148" t="s">
        <v>442</v>
      </c>
      <c r="F356" s="148" t="s">
        <v>257</v>
      </c>
      <c r="G356" s="148" t="s">
        <v>177</v>
      </c>
      <c r="H356" s="171">
        <f t="shared" si="76"/>
        <v>0</v>
      </c>
      <c r="I356" s="209">
        <f t="shared" si="73"/>
        <v>0</v>
      </c>
      <c r="J356" s="209">
        <f t="shared" si="74"/>
        <v>0</v>
      </c>
      <c r="K356" s="337">
        <f t="shared" si="77"/>
        <v>0</v>
      </c>
      <c r="L356" s="337">
        <f t="shared" si="77"/>
        <v>0</v>
      </c>
      <c r="M356" s="337">
        <f t="shared" si="75"/>
        <v>0</v>
      </c>
    </row>
    <row r="357" spans="1:13" ht="15" hidden="1">
      <c r="A357" s="208" t="s">
        <v>184</v>
      </c>
      <c r="B357" s="148" t="s">
        <v>201</v>
      </c>
      <c r="C357" s="148" t="s">
        <v>208</v>
      </c>
      <c r="D357" s="148" t="s">
        <v>204</v>
      </c>
      <c r="E357" s="148" t="s">
        <v>442</v>
      </c>
      <c r="F357" s="148" t="s">
        <v>257</v>
      </c>
      <c r="G357" s="148" t="s">
        <v>185</v>
      </c>
      <c r="H357" s="171">
        <v>0</v>
      </c>
      <c r="I357" s="209">
        <f t="shared" si="73"/>
        <v>0</v>
      </c>
      <c r="J357" s="209">
        <f t="shared" si="74"/>
        <v>0</v>
      </c>
      <c r="K357" s="337">
        <v>0</v>
      </c>
      <c r="L357" s="337">
        <v>0</v>
      </c>
      <c r="M357" s="337">
        <f t="shared" si="75"/>
        <v>0</v>
      </c>
    </row>
    <row r="358" spans="1:13" ht="27">
      <c r="A358" s="158" t="s">
        <v>577</v>
      </c>
      <c r="B358" s="148" t="s">
        <v>201</v>
      </c>
      <c r="C358" s="148" t="s">
        <v>208</v>
      </c>
      <c r="D358" s="148" t="s">
        <v>204</v>
      </c>
      <c r="E358" s="148" t="s">
        <v>331</v>
      </c>
      <c r="F358" s="148"/>
      <c r="G358" s="148"/>
      <c r="H358" s="171">
        <f>H359</f>
        <v>5000</v>
      </c>
      <c r="I358" s="209">
        <f t="shared" si="73"/>
        <v>5</v>
      </c>
      <c r="J358" s="209">
        <f t="shared" si="74"/>
        <v>0</v>
      </c>
      <c r="K358" s="337">
        <f aca="true" t="shared" si="78" ref="K358:L361">K359</f>
        <v>0</v>
      </c>
      <c r="L358" s="337">
        <f t="shared" si="78"/>
        <v>0</v>
      </c>
      <c r="M358" s="337">
        <f t="shared" si="75"/>
        <v>0</v>
      </c>
    </row>
    <row r="359" spans="1:13" ht="30.75" customHeight="1">
      <c r="A359" s="182" t="s">
        <v>563</v>
      </c>
      <c r="B359" s="148" t="s">
        <v>201</v>
      </c>
      <c r="C359" s="148" t="s">
        <v>208</v>
      </c>
      <c r="D359" s="148" t="s">
        <v>204</v>
      </c>
      <c r="E359" s="148" t="s">
        <v>359</v>
      </c>
      <c r="F359" s="148"/>
      <c r="G359" s="148"/>
      <c r="H359" s="171">
        <f aca="true" t="shared" si="79" ref="H359:H365">H360</f>
        <v>5000</v>
      </c>
      <c r="I359" s="209">
        <f t="shared" si="73"/>
        <v>5</v>
      </c>
      <c r="J359" s="209">
        <f t="shared" si="74"/>
        <v>0</v>
      </c>
      <c r="K359" s="337">
        <f t="shared" si="78"/>
        <v>0</v>
      </c>
      <c r="L359" s="337">
        <f t="shared" si="78"/>
        <v>0</v>
      </c>
      <c r="M359" s="337">
        <f t="shared" si="75"/>
        <v>0</v>
      </c>
    </row>
    <row r="360" spans="1:13" ht="27">
      <c r="A360" s="180" t="s">
        <v>363</v>
      </c>
      <c r="B360" s="148" t="s">
        <v>201</v>
      </c>
      <c r="C360" s="148" t="s">
        <v>208</v>
      </c>
      <c r="D360" s="148" t="s">
        <v>204</v>
      </c>
      <c r="E360" s="148" t="s">
        <v>364</v>
      </c>
      <c r="F360" s="148"/>
      <c r="G360" s="148"/>
      <c r="H360" s="171">
        <f t="shared" si="79"/>
        <v>5000</v>
      </c>
      <c r="I360" s="209">
        <f t="shared" si="73"/>
        <v>5</v>
      </c>
      <c r="J360" s="209">
        <f t="shared" si="74"/>
        <v>0</v>
      </c>
      <c r="K360" s="337">
        <f t="shared" si="78"/>
        <v>0</v>
      </c>
      <c r="L360" s="337">
        <f t="shared" si="78"/>
        <v>0</v>
      </c>
      <c r="M360" s="337">
        <f t="shared" si="75"/>
        <v>0</v>
      </c>
    </row>
    <row r="361" spans="1:13" ht="27">
      <c r="A361" s="208" t="s">
        <v>569</v>
      </c>
      <c r="B361" s="148" t="s">
        <v>201</v>
      </c>
      <c r="C361" s="148" t="s">
        <v>208</v>
      </c>
      <c r="D361" s="148" t="s">
        <v>204</v>
      </c>
      <c r="E361" s="148" t="s">
        <v>364</v>
      </c>
      <c r="F361" s="148" t="s">
        <v>165</v>
      </c>
      <c r="G361" s="148"/>
      <c r="H361" s="171">
        <f t="shared" si="79"/>
        <v>5000</v>
      </c>
      <c r="I361" s="209">
        <f t="shared" si="73"/>
        <v>5</v>
      </c>
      <c r="J361" s="209">
        <f t="shared" si="74"/>
        <v>0</v>
      </c>
      <c r="K361" s="337">
        <f t="shared" si="78"/>
        <v>0</v>
      </c>
      <c r="L361" s="337">
        <f t="shared" si="78"/>
        <v>0</v>
      </c>
      <c r="M361" s="337">
        <f t="shared" si="75"/>
        <v>0</v>
      </c>
    </row>
    <row r="362" spans="1:13" ht="27" hidden="1">
      <c r="A362" s="208" t="s">
        <v>254</v>
      </c>
      <c r="B362" s="148" t="s">
        <v>201</v>
      </c>
      <c r="C362" s="148" t="s">
        <v>208</v>
      </c>
      <c r="D362" s="148" t="s">
        <v>204</v>
      </c>
      <c r="E362" s="148" t="s">
        <v>364</v>
      </c>
      <c r="F362" s="148" t="s">
        <v>255</v>
      </c>
      <c r="G362" s="148"/>
      <c r="H362" s="171">
        <f t="shared" si="79"/>
        <v>5000</v>
      </c>
      <c r="I362" s="209">
        <f t="shared" si="73"/>
        <v>5</v>
      </c>
      <c r="J362" s="209"/>
      <c r="K362" s="337"/>
      <c r="L362" s="337"/>
      <c r="M362" s="337"/>
    </row>
    <row r="363" spans="1:13" ht="27" hidden="1">
      <c r="A363" s="208" t="s">
        <v>256</v>
      </c>
      <c r="B363" s="148" t="s">
        <v>201</v>
      </c>
      <c r="C363" s="148" t="s">
        <v>208</v>
      </c>
      <c r="D363" s="148" t="s">
        <v>204</v>
      </c>
      <c r="E363" s="148" t="s">
        <v>364</v>
      </c>
      <c r="F363" s="148" t="s">
        <v>257</v>
      </c>
      <c r="G363" s="148"/>
      <c r="H363" s="171">
        <f t="shared" si="79"/>
        <v>5000</v>
      </c>
      <c r="I363" s="209">
        <f t="shared" si="73"/>
        <v>5</v>
      </c>
      <c r="J363" s="209"/>
      <c r="K363" s="337"/>
      <c r="L363" s="337"/>
      <c r="M363" s="337"/>
    </row>
    <row r="364" spans="1:13" ht="15" hidden="1">
      <c r="A364" s="208" t="s">
        <v>68</v>
      </c>
      <c r="B364" s="148" t="s">
        <v>201</v>
      </c>
      <c r="C364" s="148" t="s">
        <v>208</v>
      </c>
      <c r="D364" s="148" t="s">
        <v>204</v>
      </c>
      <c r="E364" s="148" t="s">
        <v>364</v>
      </c>
      <c r="F364" s="148" t="s">
        <v>257</v>
      </c>
      <c r="G364" s="148" t="s">
        <v>165</v>
      </c>
      <c r="H364" s="171">
        <f t="shared" si="79"/>
        <v>5000</v>
      </c>
      <c r="I364" s="209">
        <f t="shared" si="73"/>
        <v>5</v>
      </c>
      <c r="J364" s="209"/>
      <c r="K364" s="337"/>
      <c r="L364" s="337"/>
      <c r="M364" s="337"/>
    </row>
    <row r="365" spans="1:13" ht="15" hidden="1">
      <c r="A365" s="208" t="s">
        <v>176</v>
      </c>
      <c r="B365" s="148" t="s">
        <v>201</v>
      </c>
      <c r="C365" s="148" t="s">
        <v>208</v>
      </c>
      <c r="D365" s="148" t="s">
        <v>204</v>
      </c>
      <c r="E365" s="148" t="s">
        <v>364</v>
      </c>
      <c r="F365" s="148" t="s">
        <v>257</v>
      </c>
      <c r="G365" s="148" t="s">
        <v>177</v>
      </c>
      <c r="H365" s="171">
        <f t="shared" si="79"/>
        <v>5000</v>
      </c>
      <c r="I365" s="209">
        <f t="shared" si="73"/>
        <v>5</v>
      </c>
      <c r="J365" s="209"/>
      <c r="K365" s="337"/>
      <c r="L365" s="337"/>
      <c r="M365" s="337"/>
    </row>
    <row r="366" spans="1:13" ht="15" hidden="1">
      <c r="A366" s="208" t="s">
        <v>184</v>
      </c>
      <c r="B366" s="148" t="s">
        <v>201</v>
      </c>
      <c r="C366" s="148" t="s">
        <v>208</v>
      </c>
      <c r="D366" s="148" t="s">
        <v>204</v>
      </c>
      <c r="E366" s="148" t="s">
        <v>364</v>
      </c>
      <c r="F366" s="148" t="s">
        <v>257</v>
      </c>
      <c r="G366" s="148" t="s">
        <v>185</v>
      </c>
      <c r="H366" s="171">
        <v>5000</v>
      </c>
      <c r="I366" s="209">
        <f t="shared" si="73"/>
        <v>5</v>
      </c>
      <c r="J366" s="209"/>
      <c r="K366" s="337"/>
      <c r="L366" s="337"/>
      <c r="M366" s="337"/>
    </row>
    <row r="367" spans="1:13" ht="66">
      <c r="A367" s="140" t="s">
        <v>463</v>
      </c>
      <c r="B367" s="219">
        <v>950</v>
      </c>
      <c r="C367" s="220">
        <v>7</v>
      </c>
      <c r="D367" s="220">
        <v>5</v>
      </c>
      <c r="E367" s="213">
        <v>8600000000</v>
      </c>
      <c r="F367" s="214" t="s">
        <v>11</v>
      </c>
      <c r="G367" s="221"/>
      <c r="H367" s="172">
        <f>H368</f>
        <v>3000</v>
      </c>
      <c r="I367" s="222">
        <f t="shared" si="73"/>
        <v>3</v>
      </c>
      <c r="J367" s="209">
        <f aca="true" t="shared" si="80" ref="J367:J429">K367/1000</f>
        <v>0</v>
      </c>
      <c r="K367" s="339">
        <f>K368</f>
        <v>0</v>
      </c>
      <c r="L367" s="339">
        <f>L376</f>
        <v>0</v>
      </c>
      <c r="M367" s="339">
        <f t="shared" si="75"/>
        <v>0</v>
      </c>
    </row>
    <row r="368" spans="1:13" ht="27">
      <c r="A368" s="140" t="s">
        <v>565</v>
      </c>
      <c r="B368" s="219">
        <v>950</v>
      </c>
      <c r="C368" s="220">
        <v>7</v>
      </c>
      <c r="D368" s="220">
        <v>5</v>
      </c>
      <c r="E368" s="213">
        <v>8600100000</v>
      </c>
      <c r="F368" s="214" t="s">
        <v>11</v>
      </c>
      <c r="G368" s="221"/>
      <c r="H368" s="172">
        <f aca="true" t="shared" si="81" ref="H368:H374">H369</f>
        <v>3000</v>
      </c>
      <c r="I368" s="222">
        <f t="shared" si="73"/>
        <v>3</v>
      </c>
      <c r="J368" s="209">
        <f t="shared" si="80"/>
        <v>0</v>
      </c>
      <c r="K368" s="339">
        <f>K369</f>
        <v>0</v>
      </c>
      <c r="L368" s="339">
        <f>L369</f>
        <v>0</v>
      </c>
      <c r="M368" s="339">
        <f t="shared" si="75"/>
        <v>0</v>
      </c>
    </row>
    <row r="369" spans="1:13" ht="27">
      <c r="A369" s="158" t="s">
        <v>348</v>
      </c>
      <c r="B369" s="219">
        <v>950</v>
      </c>
      <c r="C369" s="220">
        <v>7</v>
      </c>
      <c r="D369" s="220">
        <v>5</v>
      </c>
      <c r="E369" s="213">
        <v>8600107007</v>
      </c>
      <c r="F369" s="214" t="s">
        <v>11</v>
      </c>
      <c r="G369" s="148"/>
      <c r="H369" s="171">
        <f t="shared" si="81"/>
        <v>3000</v>
      </c>
      <c r="I369" s="209">
        <f t="shared" si="73"/>
        <v>3</v>
      </c>
      <c r="J369" s="209">
        <f t="shared" si="80"/>
        <v>0</v>
      </c>
      <c r="K369" s="337">
        <f aca="true" t="shared" si="82" ref="K369:L372">K370</f>
        <v>0</v>
      </c>
      <c r="L369" s="337">
        <f t="shared" si="82"/>
        <v>0</v>
      </c>
      <c r="M369" s="339">
        <f t="shared" si="75"/>
        <v>0</v>
      </c>
    </row>
    <row r="370" spans="1:13" ht="27">
      <c r="A370" s="140" t="s">
        <v>569</v>
      </c>
      <c r="B370" s="219">
        <v>950</v>
      </c>
      <c r="C370" s="220">
        <v>7</v>
      </c>
      <c r="D370" s="220">
        <v>5</v>
      </c>
      <c r="E370" s="213">
        <v>8600107007</v>
      </c>
      <c r="F370" s="214" t="s">
        <v>165</v>
      </c>
      <c r="G370" s="148"/>
      <c r="H370" s="171">
        <f t="shared" si="81"/>
        <v>3000</v>
      </c>
      <c r="I370" s="209">
        <f t="shared" si="73"/>
        <v>3</v>
      </c>
      <c r="J370" s="209">
        <f t="shared" si="80"/>
        <v>0</v>
      </c>
      <c r="K370" s="337">
        <f t="shared" si="82"/>
        <v>0</v>
      </c>
      <c r="L370" s="337">
        <f t="shared" si="82"/>
        <v>0</v>
      </c>
      <c r="M370" s="339">
        <f t="shared" si="75"/>
        <v>0</v>
      </c>
    </row>
    <row r="371" spans="1:13" ht="27" hidden="1">
      <c r="A371" s="208" t="s">
        <v>254</v>
      </c>
      <c r="B371" s="219">
        <v>950</v>
      </c>
      <c r="C371" s="220">
        <v>7</v>
      </c>
      <c r="D371" s="220">
        <v>5</v>
      </c>
      <c r="E371" s="213">
        <v>8600107007</v>
      </c>
      <c r="F371" s="148" t="s">
        <v>255</v>
      </c>
      <c r="G371" s="148"/>
      <c r="H371" s="171">
        <f t="shared" si="81"/>
        <v>3000</v>
      </c>
      <c r="I371" s="209">
        <f t="shared" si="73"/>
        <v>3</v>
      </c>
      <c r="J371" s="206">
        <f t="shared" si="80"/>
        <v>0</v>
      </c>
      <c r="K371" s="337">
        <f t="shared" si="82"/>
        <v>0</v>
      </c>
      <c r="L371" s="337">
        <f t="shared" si="82"/>
        <v>0</v>
      </c>
      <c r="M371" s="339">
        <f t="shared" si="75"/>
        <v>0</v>
      </c>
    </row>
    <row r="372" spans="1:13" ht="27" hidden="1">
      <c r="A372" s="208" t="s">
        <v>256</v>
      </c>
      <c r="B372" s="219">
        <v>950</v>
      </c>
      <c r="C372" s="220">
        <v>7</v>
      </c>
      <c r="D372" s="220">
        <v>5</v>
      </c>
      <c r="E372" s="213">
        <v>8600107007</v>
      </c>
      <c r="F372" s="148" t="s">
        <v>257</v>
      </c>
      <c r="G372" s="148"/>
      <c r="H372" s="171">
        <f t="shared" si="81"/>
        <v>3000</v>
      </c>
      <c r="I372" s="209">
        <f t="shared" si="73"/>
        <v>3</v>
      </c>
      <c r="J372" s="206">
        <f t="shared" si="80"/>
        <v>0</v>
      </c>
      <c r="K372" s="337">
        <f t="shared" si="82"/>
        <v>0</v>
      </c>
      <c r="L372" s="337">
        <f t="shared" si="82"/>
        <v>0</v>
      </c>
      <c r="M372" s="339">
        <f t="shared" si="75"/>
        <v>0</v>
      </c>
    </row>
    <row r="373" spans="1:13" ht="15" hidden="1">
      <c r="A373" s="208" t="s">
        <v>68</v>
      </c>
      <c r="B373" s="148" t="s">
        <v>201</v>
      </c>
      <c r="C373" s="148" t="s">
        <v>208</v>
      </c>
      <c r="D373" s="148" t="s">
        <v>204</v>
      </c>
      <c r="E373" s="213">
        <v>8600107007</v>
      </c>
      <c r="F373" s="148" t="s">
        <v>257</v>
      </c>
      <c r="G373" s="148" t="s">
        <v>165</v>
      </c>
      <c r="H373" s="171">
        <f t="shared" si="81"/>
        <v>3000</v>
      </c>
      <c r="I373" s="209">
        <f t="shared" si="73"/>
        <v>3</v>
      </c>
      <c r="J373" s="206">
        <f t="shared" si="80"/>
        <v>0</v>
      </c>
      <c r="K373" s="337">
        <f>K374</f>
        <v>0</v>
      </c>
      <c r="L373" s="337"/>
      <c r="M373" s="339">
        <f t="shared" si="75"/>
        <v>0</v>
      </c>
    </row>
    <row r="374" spans="1:13" ht="15" hidden="1">
      <c r="A374" s="208" t="s">
        <v>176</v>
      </c>
      <c r="B374" s="148" t="s">
        <v>201</v>
      </c>
      <c r="C374" s="148" t="s">
        <v>208</v>
      </c>
      <c r="D374" s="148" t="s">
        <v>204</v>
      </c>
      <c r="E374" s="213">
        <v>8600107007</v>
      </c>
      <c r="F374" s="148" t="s">
        <v>257</v>
      </c>
      <c r="G374" s="148" t="s">
        <v>177</v>
      </c>
      <c r="H374" s="171">
        <f t="shared" si="81"/>
        <v>3000</v>
      </c>
      <c r="I374" s="209">
        <f t="shared" si="73"/>
        <v>3</v>
      </c>
      <c r="J374" s="206">
        <f t="shared" si="80"/>
        <v>0</v>
      </c>
      <c r="K374" s="337">
        <f>K375</f>
        <v>0</v>
      </c>
      <c r="L374" s="337"/>
      <c r="M374" s="339">
        <f t="shared" si="75"/>
        <v>0</v>
      </c>
    </row>
    <row r="375" spans="1:13" ht="15" hidden="1">
      <c r="A375" s="208" t="s">
        <v>184</v>
      </c>
      <c r="B375" s="148" t="s">
        <v>201</v>
      </c>
      <c r="C375" s="148" t="s">
        <v>208</v>
      </c>
      <c r="D375" s="148" t="s">
        <v>204</v>
      </c>
      <c r="E375" s="213">
        <v>8600107007</v>
      </c>
      <c r="F375" s="148" t="s">
        <v>257</v>
      </c>
      <c r="G375" s="148" t="s">
        <v>185</v>
      </c>
      <c r="H375" s="171">
        <v>3000</v>
      </c>
      <c r="I375" s="209">
        <f t="shared" si="73"/>
        <v>3</v>
      </c>
      <c r="J375" s="206">
        <f t="shared" si="80"/>
        <v>0</v>
      </c>
      <c r="K375" s="337">
        <v>0</v>
      </c>
      <c r="L375" s="337"/>
      <c r="M375" s="339">
        <f t="shared" si="75"/>
        <v>0</v>
      </c>
    </row>
    <row r="376" spans="1:13" ht="27">
      <c r="A376" s="208" t="s">
        <v>576</v>
      </c>
      <c r="B376" s="219">
        <v>950</v>
      </c>
      <c r="C376" s="220">
        <v>7</v>
      </c>
      <c r="D376" s="220">
        <v>5</v>
      </c>
      <c r="E376" s="213">
        <v>8600300000</v>
      </c>
      <c r="F376" s="148"/>
      <c r="G376" s="148"/>
      <c r="H376" s="171">
        <f>H377</f>
        <v>0</v>
      </c>
      <c r="I376" s="209">
        <f t="shared" si="73"/>
        <v>0</v>
      </c>
      <c r="J376" s="209">
        <f t="shared" si="80"/>
        <v>5</v>
      </c>
      <c r="K376" s="337">
        <f aca="true" t="shared" si="83" ref="K376:L382">K377</f>
        <v>5000</v>
      </c>
      <c r="L376" s="337">
        <f t="shared" si="83"/>
        <v>0</v>
      </c>
      <c r="M376" s="339">
        <f t="shared" si="75"/>
        <v>0</v>
      </c>
    </row>
    <row r="377" spans="1:13" ht="29.25" customHeight="1">
      <c r="A377" s="208" t="s">
        <v>474</v>
      </c>
      <c r="B377" s="219">
        <v>950</v>
      </c>
      <c r="C377" s="220">
        <v>7</v>
      </c>
      <c r="D377" s="220">
        <v>5</v>
      </c>
      <c r="E377" s="213">
        <v>8600307002</v>
      </c>
      <c r="F377" s="148"/>
      <c r="G377" s="148"/>
      <c r="H377" s="171">
        <f>H378</f>
        <v>0</v>
      </c>
      <c r="I377" s="209">
        <f t="shared" si="73"/>
        <v>0</v>
      </c>
      <c r="J377" s="209">
        <f t="shared" si="80"/>
        <v>5</v>
      </c>
      <c r="K377" s="337">
        <f t="shared" si="83"/>
        <v>5000</v>
      </c>
      <c r="L377" s="337">
        <f t="shared" si="83"/>
        <v>0</v>
      </c>
      <c r="M377" s="339">
        <f t="shared" si="75"/>
        <v>0</v>
      </c>
    </row>
    <row r="378" spans="1:13" ht="27">
      <c r="A378" s="140" t="s">
        <v>299</v>
      </c>
      <c r="B378" s="219">
        <v>950</v>
      </c>
      <c r="C378" s="220">
        <v>7</v>
      </c>
      <c r="D378" s="220">
        <v>5</v>
      </c>
      <c r="E378" s="213">
        <v>8600307002</v>
      </c>
      <c r="F378" s="214" t="s">
        <v>165</v>
      </c>
      <c r="G378" s="148"/>
      <c r="H378" s="171">
        <f>H379</f>
        <v>0</v>
      </c>
      <c r="I378" s="209">
        <f t="shared" si="73"/>
        <v>0</v>
      </c>
      <c r="J378" s="209">
        <f t="shared" si="80"/>
        <v>5</v>
      </c>
      <c r="K378" s="337">
        <f t="shared" si="83"/>
        <v>5000</v>
      </c>
      <c r="L378" s="337">
        <f t="shared" si="83"/>
        <v>0</v>
      </c>
      <c r="M378" s="339">
        <f t="shared" si="75"/>
        <v>0</v>
      </c>
    </row>
    <row r="379" spans="1:13" ht="27" hidden="1">
      <c r="A379" s="208" t="s">
        <v>254</v>
      </c>
      <c r="B379" s="219">
        <v>950</v>
      </c>
      <c r="C379" s="220">
        <v>7</v>
      </c>
      <c r="D379" s="220">
        <v>5</v>
      </c>
      <c r="E379" s="213">
        <v>8600307002</v>
      </c>
      <c r="F379" s="148" t="s">
        <v>255</v>
      </c>
      <c r="G379" s="148"/>
      <c r="H379" s="171"/>
      <c r="I379" s="209"/>
      <c r="J379" s="209">
        <f t="shared" si="80"/>
        <v>5</v>
      </c>
      <c r="K379" s="337">
        <f t="shared" si="83"/>
        <v>5000</v>
      </c>
      <c r="L379" s="337">
        <f t="shared" si="83"/>
        <v>0</v>
      </c>
      <c r="M379" s="339">
        <f t="shared" si="75"/>
        <v>0</v>
      </c>
    </row>
    <row r="380" spans="1:13" ht="27" hidden="1">
      <c r="A380" s="208" t="s">
        <v>256</v>
      </c>
      <c r="B380" s="219">
        <v>950</v>
      </c>
      <c r="C380" s="220">
        <v>7</v>
      </c>
      <c r="D380" s="220">
        <v>5</v>
      </c>
      <c r="E380" s="213">
        <v>8600307002</v>
      </c>
      <c r="F380" s="148" t="s">
        <v>257</v>
      </c>
      <c r="G380" s="148"/>
      <c r="H380" s="171"/>
      <c r="I380" s="209"/>
      <c r="J380" s="209">
        <f t="shared" si="80"/>
        <v>5</v>
      </c>
      <c r="K380" s="337">
        <f t="shared" si="83"/>
        <v>5000</v>
      </c>
      <c r="L380" s="337">
        <f t="shared" si="83"/>
        <v>0</v>
      </c>
      <c r="M380" s="339">
        <f t="shared" si="75"/>
        <v>0</v>
      </c>
    </row>
    <row r="381" spans="1:13" ht="15" hidden="1">
      <c r="A381" s="208" t="s">
        <v>68</v>
      </c>
      <c r="B381" s="148" t="s">
        <v>201</v>
      </c>
      <c r="C381" s="148" t="s">
        <v>208</v>
      </c>
      <c r="D381" s="148" t="s">
        <v>204</v>
      </c>
      <c r="E381" s="213">
        <v>8600307002</v>
      </c>
      <c r="F381" s="148" t="s">
        <v>257</v>
      </c>
      <c r="G381" s="148" t="s">
        <v>165</v>
      </c>
      <c r="H381" s="171"/>
      <c r="I381" s="209"/>
      <c r="J381" s="209">
        <f t="shared" si="80"/>
        <v>5</v>
      </c>
      <c r="K381" s="337">
        <f t="shared" si="83"/>
        <v>5000</v>
      </c>
      <c r="L381" s="337">
        <f t="shared" si="83"/>
        <v>0</v>
      </c>
      <c r="M381" s="339">
        <f t="shared" si="75"/>
        <v>0</v>
      </c>
    </row>
    <row r="382" spans="1:13" ht="15" hidden="1">
      <c r="A382" s="208" t="s">
        <v>176</v>
      </c>
      <c r="B382" s="148" t="s">
        <v>201</v>
      </c>
      <c r="C382" s="148" t="s">
        <v>208</v>
      </c>
      <c r="D382" s="148" t="s">
        <v>204</v>
      </c>
      <c r="E382" s="213">
        <v>8600307002</v>
      </c>
      <c r="F382" s="148" t="s">
        <v>257</v>
      </c>
      <c r="G382" s="148" t="s">
        <v>177</v>
      </c>
      <c r="H382" s="171"/>
      <c r="I382" s="209"/>
      <c r="J382" s="209">
        <f t="shared" si="80"/>
        <v>5</v>
      </c>
      <c r="K382" s="337">
        <f t="shared" si="83"/>
        <v>5000</v>
      </c>
      <c r="L382" s="337">
        <f t="shared" si="83"/>
        <v>0</v>
      </c>
      <c r="M382" s="339">
        <f t="shared" si="75"/>
        <v>0</v>
      </c>
    </row>
    <row r="383" spans="1:13" ht="15" hidden="1">
      <c r="A383" s="208" t="s">
        <v>184</v>
      </c>
      <c r="B383" s="148" t="s">
        <v>201</v>
      </c>
      <c r="C383" s="148" t="s">
        <v>208</v>
      </c>
      <c r="D383" s="148" t="s">
        <v>204</v>
      </c>
      <c r="E383" s="213">
        <v>8600307002</v>
      </c>
      <c r="F383" s="148" t="s">
        <v>257</v>
      </c>
      <c r="G383" s="148" t="s">
        <v>185</v>
      </c>
      <c r="H383" s="171"/>
      <c r="I383" s="209"/>
      <c r="J383" s="209">
        <f t="shared" si="80"/>
        <v>5</v>
      </c>
      <c r="K383" s="337">
        <v>5000</v>
      </c>
      <c r="L383" s="337">
        <v>0</v>
      </c>
      <c r="M383" s="339">
        <f t="shared" si="75"/>
        <v>0</v>
      </c>
    </row>
    <row r="384" spans="1:13" ht="15">
      <c r="A384" s="114" t="s">
        <v>222</v>
      </c>
      <c r="B384" s="112" t="s">
        <v>201</v>
      </c>
      <c r="C384" s="112" t="s">
        <v>209</v>
      </c>
      <c r="D384" s="112"/>
      <c r="E384" s="112"/>
      <c r="F384" s="112"/>
      <c r="G384" s="113"/>
      <c r="H384" s="335">
        <f>H385</f>
        <v>6556288.140000001</v>
      </c>
      <c r="I384" s="206">
        <f t="shared" si="73"/>
        <v>6556.288140000001</v>
      </c>
      <c r="J384" s="206">
        <f t="shared" si="80"/>
        <v>5325.39954</v>
      </c>
      <c r="K384" s="340">
        <f>K385</f>
        <v>5325399.54</v>
      </c>
      <c r="L384" s="340">
        <f>L385</f>
        <v>5277317.91</v>
      </c>
      <c r="M384" s="336">
        <f t="shared" si="75"/>
        <v>5277.31791</v>
      </c>
    </row>
    <row r="385" spans="1:13" ht="15">
      <c r="A385" s="114" t="s">
        <v>90</v>
      </c>
      <c r="B385" s="112" t="s">
        <v>201</v>
      </c>
      <c r="C385" s="112" t="s">
        <v>209</v>
      </c>
      <c r="D385" s="112" t="s">
        <v>163</v>
      </c>
      <c r="E385" s="112"/>
      <c r="F385" s="112"/>
      <c r="G385" s="112"/>
      <c r="H385" s="335">
        <f>H386+H400+H441</f>
        <v>6556288.140000001</v>
      </c>
      <c r="I385" s="206">
        <f t="shared" si="73"/>
        <v>6556.288140000001</v>
      </c>
      <c r="J385" s="206">
        <f t="shared" si="80"/>
        <v>5325.39954</v>
      </c>
      <c r="K385" s="340">
        <f>K386+K400+K441</f>
        <v>5325399.54</v>
      </c>
      <c r="L385" s="340">
        <f>L386+L400+L441</f>
        <v>5277317.91</v>
      </c>
      <c r="M385" s="336">
        <f t="shared" si="75"/>
        <v>5277.31791</v>
      </c>
    </row>
    <row r="386" spans="1:13" ht="15">
      <c r="A386" s="115" t="s">
        <v>443</v>
      </c>
      <c r="B386" s="116" t="s">
        <v>201</v>
      </c>
      <c r="C386" s="116" t="s">
        <v>209</v>
      </c>
      <c r="D386" s="116" t="s">
        <v>163</v>
      </c>
      <c r="E386" s="116" t="s">
        <v>7</v>
      </c>
      <c r="F386" s="116"/>
      <c r="G386" s="116"/>
      <c r="H386" s="173">
        <f>H387</f>
        <v>5078300</v>
      </c>
      <c r="I386" s="209">
        <f t="shared" si="73"/>
        <v>5078.3</v>
      </c>
      <c r="J386" s="209">
        <f t="shared" si="80"/>
        <v>4825.488</v>
      </c>
      <c r="K386" s="341">
        <f aca="true" t="shared" si="84" ref="K386:L388">K387</f>
        <v>4825488</v>
      </c>
      <c r="L386" s="341">
        <f t="shared" si="84"/>
        <v>4825488</v>
      </c>
      <c r="M386" s="337">
        <f t="shared" si="75"/>
        <v>4825.488</v>
      </c>
    </row>
    <row r="387" spans="1:13" ht="24.75" customHeight="1">
      <c r="A387" s="115" t="s">
        <v>444</v>
      </c>
      <c r="B387" s="116" t="s">
        <v>201</v>
      </c>
      <c r="C387" s="116" t="s">
        <v>209</v>
      </c>
      <c r="D387" s="116" t="s">
        <v>163</v>
      </c>
      <c r="E387" s="116" t="s">
        <v>446</v>
      </c>
      <c r="F387" s="116"/>
      <c r="G387" s="116"/>
      <c r="H387" s="173">
        <f>H388</f>
        <v>5078300</v>
      </c>
      <c r="I387" s="209">
        <f t="shared" si="73"/>
        <v>5078.3</v>
      </c>
      <c r="J387" s="209">
        <f t="shared" si="80"/>
        <v>4825.488</v>
      </c>
      <c r="K387" s="341">
        <f t="shared" si="84"/>
        <v>4825488</v>
      </c>
      <c r="L387" s="341">
        <f t="shared" si="84"/>
        <v>4825488</v>
      </c>
      <c r="M387" s="337">
        <f t="shared" si="75"/>
        <v>4825.488</v>
      </c>
    </row>
    <row r="388" spans="1:13" ht="12" customHeight="1">
      <c r="A388" s="115" t="s">
        <v>445</v>
      </c>
      <c r="B388" s="116" t="s">
        <v>201</v>
      </c>
      <c r="C388" s="116" t="s">
        <v>209</v>
      </c>
      <c r="D388" s="116" t="s">
        <v>163</v>
      </c>
      <c r="E388" s="116" t="s">
        <v>447</v>
      </c>
      <c r="F388" s="116"/>
      <c r="G388" s="116"/>
      <c r="H388" s="173">
        <f>H389</f>
        <v>5078300</v>
      </c>
      <c r="I388" s="209">
        <f t="shared" si="73"/>
        <v>5078.3</v>
      </c>
      <c r="J388" s="209">
        <f t="shared" si="80"/>
        <v>4825.488</v>
      </c>
      <c r="K388" s="341">
        <f t="shared" si="84"/>
        <v>4825488</v>
      </c>
      <c r="L388" s="341">
        <f t="shared" si="84"/>
        <v>4825488</v>
      </c>
      <c r="M388" s="337">
        <f t="shared" si="75"/>
        <v>4825.488</v>
      </c>
    </row>
    <row r="389" spans="1:13" ht="53.25">
      <c r="A389" s="115" t="s">
        <v>156</v>
      </c>
      <c r="B389" s="116" t="s">
        <v>201</v>
      </c>
      <c r="C389" s="116" t="s">
        <v>209</v>
      </c>
      <c r="D389" s="116" t="s">
        <v>163</v>
      </c>
      <c r="E389" s="116" t="s">
        <v>447</v>
      </c>
      <c r="F389" s="116" t="s">
        <v>157</v>
      </c>
      <c r="G389" s="116"/>
      <c r="H389" s="174">
        <f>H390+H396</f>
        <v>5078300</v>
      </c>
      <c r="I389" s="209">
        <f t="shared" si="73"/>
        <v>5078.3</v>
      </c>
      <c r="J389" s="209">
        <f t="shared" si="80"/>
        <v>4825.488</v>
      </c>
      <c r="K389" s="342">
        <f>K390+K396</f>
        <v>4825488</v>
      </c>
      <c r="L389" s="342">
        <f>L390+L396</f>
        <v>4825488</v>
      </c>
      <c r="M389" s="337">
        <f t="shared" si="75"/>
        <v>4825.488</v>
      </c>
    </row>
    <row r="390" spans="1:13" ht="15" hidden="1">
      <c r="A390" s="115" t="s">
        <v>268</v>
      </c>
      <c r="B390" s="116" t="s">
        <v>201</v>
      </c>
      <c r="C390" s="116" t="s">
        <v>209</v>
      </c>
      <c r="D390" s="116" t="s">
        <v>163</v>
      </c>
      <c r="E390" s="116" t="s">
        <v>447</v>
      </c>
      <c r="F390" s="116" t="s">
        <v>269</v>
      </c>
      <c r="G390" s="116"/>
      <c r="H390" s="174">
        <f>H391</f>
        <v>3851000</v>
      </c>
      <c r="I390" s="209">
        <f t="shared" si="73"/>
        <v>3851</v>
      </c>
      <c r="J390" s="209">
        <f t="shared" si="80"/>
        <v>3705.98</v>
      </c>
      <c r="K390" s="342">
        <f aca="true" t="shared" si="85" ref="K390:L392">K391</f>
        <v>3705980</v>
      </c>
      <c r="L390" s="342">
        <f t="shared" si="85"/>
        <v>3705980</v>
      </c>
      <c r="M390" s="337">
        <f t="shared" si="75"/>
        <v>3705.98</v>
      </c>
    </row>
    <row r="391" spans="1:13" ht="15" hidden="1">
      <c r="A391" s="140" t="s">
        <v>68</v>
      </c>
      <c r="B391" s="141">
        <v>950</v>
      </c>
      <c r="C391" s="142">
        <v>8</v>
      </c>
      <c r="D391" s="142">
        <v>1</v>
      </c>
      <c r="E391" s="116" t="s">
        <v>447</v>
      </c>
      <c r="F391" s="143">
        <v>111</v>
      </c>
      <c r="G391" s="142">
        <v>200</v>
      </c>
      <c r="H391" s="175">
        <f>H392+H394</f>
        <v>3851000</v>
      </c>
      <c r="I391" s="209">
        <f t="shared" si="73"/>
        <v>3851</v>
      </c>
      <c r="J391" s="209">
        <f t="shared" si="80"/>
        <v>3705.98</v>
      </c>
      <c r="K391" s="209">
        <f>K392+K394</f>
        <v>3705980</v>
      </c>
      <c r="L391" s="209">
        <f>L392+L394</f>
        <v>3705980</v>
      </c>
      <c r="M391" s="337">
        <f t="shared" si="75"/>
        <v>3705.98</v>
      </c>
    </row>
    <row r="392" spans="1:13" ht="15" hidden="1">
      <c r="A392" s="140" t="s">
        <v>166</v>
      </c>
      <c r="B392" s="141">
        <v>950</v>
      </c>
      <c r="C392" s="142">
        <v>8</v>
      </c>
      <c r="D392" s="142">
        <v>1</v>
      </c>
      <c r="E392" s="116" t="s">
        <v>447</v>
      </c>
      <c r="F392" s="143">
        <v>111</v>
      </c>
      <c r="G392" s="142">
        <v>210</v>
      </c>
      <c r="H392" s="175">
        <f>H393</f>
        <v>3850000</v>
      </c>
      <c r="I392" s="209">
        <f t="shared" si="73"/>
        <v>3850</v>
      </c>
      <c r="J392" s="209">
        <f t="shared" si="80"/>
        <v>3705.98</v>
      </c>
      <c r="K392" s="209">
        <f t="shared" si="85"/>
        <v>3705980</v>
      </c>
      <c r="L392" s="209">
        <f t="shared" si="85"/>
        <v>3705980</v>
      </c>
      <c r="M392" s="337">
        <f t="shared" si="75"/>
        <v>3705.98</v>
      </c>
    </row>
    <row r="393" spans="1:13" ht="15" hidden="1">
      <c r="A393" s="140" t="s">
        <v>168</v>
      </c>
      <c r="B393" s="141">
        <v>950</v>
      </c>
      <c r="C393" s="142">
        <v>8</v>
      </c>
      <c r="D393" s="142">
        <v>1</v>
      </c>
      <c r="E393" s="116" t="s">
        <v>447</v>
      </c>
      <c r="F393" s="143">
        <v>111</v>
      </c>
      <c r="G393" s="142">
        <v>211</v>
      </c>
      <c r="H393" s="175">
        <v>3850000</v>
      </c>
      <c r="I393" s="209">
        <f t="shared" si="73"/>
        <v>3850</v>
      </c>
      <c r="J393" s="209">
        <f t="shared" si="80"/>
        <v>3705.98</v>
      </c>
      <c r="K393" s="209">
        <v>3705980</v>
      </c>
      <c r="L393" s="209">
        <v>3705980</v>
      </c>
      <c r="M393" s="337">
        <f t="shared" si="75"/>
        <v>3705.98</v>
      </c>
    </row>
    <row r="394" spans="1:13" ht="15" hidden="1">
      <c r="A394" s="211" t="s">
        <v>172</v>
      </c>
      <c r="B394" s="142">
        <v>950</v>
      </c>
      <c r="C394" s="142">
        <v>8</v>
      </c>
      <c r="D394" s="142">
        <v>1</v>
      </c>
      <c r="E394" s="116" t="s">
        <v>447</v>
      </c>
      <c r="F394" s="143">
        <v>111</v>
      </c>
      <c r="G394" s="142">
        <v>260</v>
      </c>
      <c r="H394" s="175">
        <f>H395</f>
        <v>1000</v>
      </c>
      <c r="I394" s="209">
        <f t="shared" si="73"/>
        <v>1</v>
      </c>
      <c r="J394" s="209">
        <f t="shared" si="80"/>
        <v>0</v>
      </c>
      <c r="K394" s="209">
        <f>K395</f>
        <v>0</v>
      </c>
      <c r="L394" s="209">
        <f>L395</f>
        <v>0</v>
      </c>
      <c r="M394" s="337">
        <f t="shared" si="75"/>
        <v>0</v>
      </c>
    </row>
    <row r="395" spans="1:13" ht="17.25" customHeight="1" hidden="1">
      <c r="A395" s="158" t="s">
        <v>321</v>
      </c>
      <c r="B395" s="142">
        <v>950</v>
      </c>
      <c r="C395" s="142">
        <v>8</v>
      </c>
      <c r="D395" s="142">
        <v>1</v>
      </c>
      <c r="E395" s="116" t="s">
        <v>447</v>
      </c>
      <c r="F395" s="143">
        <v>111</v>
      </c>
      <c r="G395" s="142">
        <v>266</v>
      </c>
      <c r="H395" s="175">
        <v>1000</v>
      </c>
      <c r="I395" s="209">
        <f t="shared" si="73"/>
        <v>1</v>
      </c>
      <c r="J395" s="209">
        <f t="shared" si="80"/>
        <v>0</v>
      </c>
      <c r="K395" s="209">
        <v>0</v>
      </c>
      <c r="L395" s="209">
        <v>0</v>
      </c>
      <c r="M395" s="337">
        <f t="shared" si="75"/>
        <v>0</v>
      </c>
    </row>
    <row r="396" spans="1:13" ht="39.75" hidden="1">
      <c r="A396" s="121" t="s">
        <v>270</v>
      </c>
      <c r="B396" s="141">
        <v>950</v>
      </c>
      <c r="C396" s="142">
        <v>8</v>
      </c>
      <c r="D396" s="142">
        <v>1</v>
      </c>
      <c r="E396" s="116" t="s">
        <v>447</v>
      </c>
      <c r="F396" s="143">
        <v>119</v>
      </c>
      <c r="G396" s="142"/>
      <c r="H396" s="175">
        <f>H398</f>
        <v>1227300</v>
      </c>
      <c r="I396" s="209">
        <f t="shared" si="73"/>
        <v>1227.3</v>
      </c>
      <c r="J396" s="209">
        <f t="shared" si="80"/>
        <v>1119.508</v>
      </c>
      <c r="K396" s="209">
        <f>K398</f>
        <v>1119508</v>
      </c>
      <c r="L396" s="209">
        <f>L398</f>
        <v>1119508</v>
      </c>
      <c r="M396" s="337">
        <f t="shared" si="75"/>
        <v>1119.508</v>
      </c>
    </row>
    <row r="397" spans="1:13" ht="15" hidden="1">
      <c r="A397" s="140" t="s">
        <v>68</v>
      </c>
      <c r="B397" s="141">
        <v>950</v>
      </c>
      <c r="C397" s="142">
        <v>8</v>
      </c>
      <c r="D397" s="142">
        <v>1</v>
      </c>
      <c r="E397" s="116" t="s">
        <v>447</v>
      </c>
      <c r="F397" s="143">
        <v>119</v>
      </c>
      <c r="G397" s="142">
        <v>200</v>
      </c>
      <c r="H397" s="175">
        <f>H398</f>
        <v>1227300</v>
      </c>
      <c r="I397" s="209">
        <f t="shared" si="73"/>
        <v>1227.3</v>
      </c>
      <c r="J397" s="209">
        <f t="shared" si="80"/>
        <v>1119.508</v>
      </c>
      <c r="K397" s="209">
        <f>K398</f>
        <v>1119508</v>
      </c>
      <c r="L397" s="209">
        <f>L398</f>
        <v>1119508</v>
      </c>
      <c r="M397" s="337">
        <f t="shared" si="75"/>
        <v>1119.508</v>
      </c>
    </row>
    <row r="398" spans="1:13" ht="15" hidden="1">
      <c r="A398" s="140" t="s">
        <v>166</v>
      </c>
      <c r="B398" s="141">
        <v>950</v>
      </c>
      <c r="C398" s="142">
        <v>8</v>
      </c>
      <c r="D398" s="142">
        <v>1</v>
      </c>
      <c r="E398" s="116" t="s">
        <v>447</v>
      </c>
      <c r="F398" s="143">
        <v>119</v>
      </c>
      <c r="G398" s="142">
        <v>210</v>
      </c>
      <c r="H398" s="175">
        <f>H399</f>
        <v>1227300</v>
      </c>
      <c r="I398" s="209">
        <f t="shared" si="73"/>
        <v>1227.3</v>
      </c>
      <c r="J398" s="209">
        <f t="shared" si="80"/>
        <v>1119.508</v>
      </c>
      <c r="K398" s="209">
        <f>K399</f>
        <v>1119508</v>
      </c>
      <c r="L398" s="209">
        <f>L399</f>
        <v>1119508</v>
      </c>
      <c r="M398" s="337">
        <f t="shared" si="75"/>
        <v>1119.508</v>
      </c>
    </row>
    <row r="399" spans="1:13" ht="15" hidden="1">
      <c r="A399" s="140" t="s">
        <v>170</v>
      </c>
      <c r="B399" s="141">
        <v>950</v>
      </c>
      <c r="C399" s="142">
        <v>8</v>
      </c>
      <c r="D399" s="142">
        <v>1</v>
      </c>
      <c r="E399" s="116" t="s">
        <v>447</v>
      </c>
      <c r="F399" s="143">
        <v>119</v>
      </c>
      <c r="G399" s="142">
        <v>213</v>
      </c>
      <c r="H399" s="175">
        <v>1227300</v>
      </c>
      <c r="I399" s="209">
        <f t="shared" si="73"/>
        <v>1227.3</v>
      </c>
      <c r="J399" s="209">
        <f t="shared" si="80"/>
        <v>1119.508</v>
      </c>
      <c r="K399" s="209">
        <v>1119508</v>
      </c>
      <c r="L399" s="209">
        <v>1119508</v>
      </c>
      <c r="M399" s="337">
        <f t="shared" si="75"/>
        <v>1119.508</v>
      </c>
    </row>
    <row r="400" spans="1:13" ht="27">
      <c r="A400" s="158" t="s">
        <v>577</v>
      </c>
      <c r="B400" s="141">
        <v>950</v>
      </c>
      <c r="C400" s="142">
        <v>8</v>
      </c>
      <c r="D400" s="142">
        <v>1</v>
      </c>
      <c r="E400" s="116" t="s">
        <v>331</v>
      </c>
      <c r="F400" s="143"/>
      <c r="G400" s="142"/>
      <c r="H400" s="175">
        <f>H401+H426</f>
        <v>1474988.1400000001</v>
      </c>
      <c r="I400" s="209">
        <f t="shared" si="73"/>
        <v>1474.9881400000002</v>
      </c>
      <c r="J400" s="209">
        <f t="shared" si="80"/>
        <v>496.91154</v>
      </c>
      <c r="K400" s="209">
        <f>K401+K426</f>
        <v>496911.54</v>
      </c>
      <c r="L400" s="209">
        <f>L401+L426</f>
        <v>451829.91</v>
      </c>
      <c r="M400" s="337">
        <f t="shared" si="75"/>
        <v>451.82991</v>
      </c>
    </row>
    <row r="401" spans="1:13" ht="25.5" customHeight="1">
      <c r="A401" s="186" t="s">
        <v>562</v>
      </c>
      <c r="B401" s="141">
        <v>950</v>
      </c>
      <c r="C401" s="142">
        <v>8</v>
      </c>
      <c r="D401" s="142">
        <v>1</v>
      </c>
      <c r="E401" s="116" t="s">
        <v>350</v>
      </c>
      <c r="F401" s="143"/>
      <c r="G401" s="142"/>
      <c r="H401" s="175">
        <f>H402+H410</f>
        <v>1378988.1400000001</v>
      </c>
      <c r="I401" s="209">
        <f t="shared" si="73"/>
        <v>1378.9881400000002</v>
      </c>
      <c r="J401" s="209">
        <f t="shared" si="80"/>
        <v>429.91154</v>
      </c>
      <c r="K401" s="209">
        <f>K402+K410</f>
        <v>429911.54</v>
      </c>
      <c r="L401" s="209">
        <f>L402+L410</f>
        <v>383829.91</v>
      </c>
      <c r="M401" s="337">
        <f t="shared" si="75"/>
        <v>383.82991</v>
      </c>
    </row>
    <row r="402" spans="1:13" ht="27" hidden="1">
      <c r="A402" s="180" t="s">
        <v>351</v>
      </c>
      <c r="B402" s="141">
        <v>950</v>
      </c>
      <c r="C402" s="142">
        <v>8</v>
      </c>
      <c r="D402" s="142">
        <v>1</v>
      </c>
      <c r="E402" s="116" t="s">
        <v>352</v>
      </c>
      <c r="F402" s="143"/>
      <c r="G402" s="148"/>
      <c r="H402" s="175">
        <f>H403</f>
        <v>0</v>
      </c>
      <c r="I402" s="209">
        <f t="shared" si="73"/>
        <v>0</v>
      </c>
      <c r="J402" s="209">
        <f t="shared" si="80"/>
        <v>0</v>
      </c>
      <c r="K402" s="209">
        <f aca="true" t="shared" si="86" ref="K402:L406">K403</f>
        <v>0</v>
      </c>
      <c r="L402" s="209">
        <f t="shared" si="86"/>
        <v>0</v>
      </c>
      <c r="M402" s="337">
        <f t="shared" si="75"/>
        <v>0</v>
      </c>
    </row>
    <row r="403" spans="1:13" ht="27" hidden="1">
      <c r="A403" s="140" t="s">
        <v>271</v>
      </c>
      <c r="B403" s="141">
        <v>950</v>
      </c>
      <c r="C403" s="142">
        <v>8</v>
      </c>
      <c r="D403" s="142">
        <v>1</v>
      </c>
      <c r="E403" s="116" t="s">
        <v>352</v>
      </c>
      <c r="F403" s="143">
        <v>200</v>
      </c>
      <c r="G403" s="142"/>
      <c r="H403" s="175">
        <f>H404</f>
        <v>0</v>
      </c>
      <c r="I403" s="209">
        <f t="shared" si="73"/>
        <v>0</v>
      </c>
      <c r="J403" s="209">
        <f t="shared" si="80"/>
        <v>0</v>
      </c>
      <c r="K403" s="209">
        <f t="shared" si="86"/>
        <v>0</v>
      </c>
      <c r="L403" s="209">
        <f t="shared" si="86"/>
        <v>0</v>
      </c>
      <c r="M403" s="337">
        <f t="shared" si="75"/>
        <v>0</v>
      </c>
    </row>
    <row r="404" spans="1:13" ht="27" hidden="1">
      <c r="A404" s="140" t="s">
        <v>254</v>
      </c>
      <c r="B404" s="141">
        <v>950</v>
      </c>
      <c r="C404" s="142">
        <v>8</v>
      </c>
      <c r="D404" s="142">
        <v>1</v>
      </c>
      <c r="E404" s="116" t="s">
        <v>352</v>
      </c>
      <c r="F404" s="143">
        <v>240</v>
      </c>
      <c r="G404" s="142"/>
      <c r="H404" s="175">
        <f>H405</f>
        <v>0</v>
      </c>
      <c r="I404" s="209">
        <f t="shared" si="73"/>
        <v>0</v>
      </c>
      <c r="J404" s="209">
        <f t="shared" si="80"/>
        <v>0</v>
      </c>
      <c r="K404" s="209">
        <f t="shared" si="86"/>
        <v>0</v>
      </c>
      <c r="L404" s="209">
        <f t="shared" si="86"/>
        <v>0</v>
      </c>
      <c r="M404" s="337">
        <f t="shared" si="75"/>
        <v>0</v>
      </c>
    </row>
    <row r="405" spans="1:13" ht="15" hidden="1">
      <c r="A405" s="140" t="s">
        <v>355</v>
      </c>
      <c r="B405" s="141">
        <v>950</v>
      </c>
      <c r="C405" s="142">
        <v>8</v>
      </c>
      <c r="D405" s="142">
        <v>1</v>
      </c>
      <c r="E405" s="116" t="s">
        <v>352</v>
      </c>
      <c r="F405" s="143">
        <v>244</v>
      </c>
      <c r="G405" s="142"/>
      <c r="H405" s="175">
        <f>H406</f>
        <v>0</v>
      </c>
      <c r="I405" s="209">
        <f t="shared" si="73"/>
        <v>0</v>
      </c>
      <c r="J405" s="209">
        <f t="shared" si="80"/>
        <v>0</v>
      </c>
      <c r="K405" s="209">
        <f t="shared" si="86"/>
        <v>0</v>
      </c>
      <c r="L405" s="209">
        <f t="shared" si="86"/>
        <v>0</v>
      </c>
      <c r="M405" s="337">
        <f t="shared" si="75"/>
        <v>0</v>
      </c>
    </row>
    <row r="406" spans="1:13" ht="15" hidden="1">
      <c r="A406" s="208" t="s">
        <v>70</v>
      </c>
      <c r="B406" s="141">
        <v>950</v>
      </c>
      <c r="C406" s="142">
        <v>8</v>
      </c>
      <c r="D406" s="142">
        <v>1</v>
      </c>
      <c r="E406" s="116" t="s">
        <v>352</v>
      </c>
      <c r="F406" s="143">
        <v>244</v>
      </c>
      <c r="G406" s="142">
        <v>300</v>
      </c>
      <c r="H406" s="175">
        <f>H407</f>
        <v>0</v>
      </c>
      <c r="I406" s="209">
        <f t="shared" si="73"/>
        <v>0</v>
      </c>
      <c r="J406" s="209">
        <f t="shared" si="80"/>
        <v>0</v>
      </c>
      <c r="K406" s="209">
        <f t="shared" si="86"/>
        <v>0</v>
      </c>
      <c r="L406" s="209">
        <f t="shared" si="86"/>
        <v>0</v>
      </c>
      <c r="M406" s="337">
        <f t="shared" si="75"/>
        <v>0</v>
      </c>
    </row>
    <row r="407" spans="1:13" ht="15" hidden="1">
      <c r="A407" s="208" t="s">
        <v>191</v>
      </c>
      <c r="B407" s="141">
        <v>950</v>
      </c>
      <c r="C407" s="142">
        <v>8</v>
      </c>
      <c r="D407" s="142">
        <v>1</v>
      </c>
      <c r="E407" s="116" t="s">
        <v>352</v>
      </c>
      <c r="F407" s="143">
        <v>244</v>
      </c>
      <c r="G407" s="142">
        <v>340</v>
      </c>
      <c r="H407" s="175">
        <f>H408+H409</f>
        <v>0</v>
      </c>
      <c r="I407" s="209">
        <f t="shared" si="73"/>
        <v>0</v>
      </c>
      <c r="J407" s="209">
        <f t="shared" si="80"/>
        <v>0</v>
      </c>
      <c r="K407" s="209">
        <f>K408+K409</f>
        <v>0</v>
      </c>
      <c r="L407" s="209">
        <f>L408+L409</f>
        <v>0</v>
      </c>
      <c r="M407" s="337">
        <f t="shared" si="75"/>
        <v>0</v>
      </c>
    </row>
    <row r="408" spans="1:13" ht="15" hidden="1">
      <c r="A408" s="158" t="s">
        <v>329</v>
      </c>
      <c r="B408" s="141">
        <v>950</v>
      </c>
      <c r="C408" s="142">
        <v>8</v>
      </c>
      <c r="D408" s="142">
        <v>1</v>
      </c>
      <c r="E408" s="116" t="s">
        <v>352</v>
      </c>
      <c r="F408" s="143">
        <v>244</v>
      </c>
      <c r="G408" s="142">
        <v>344</v>
      </c>
      <c r="H408" s="175">
        <v>0</v>
      </c>
      <c r="I408" s="209">
        <f t="shared" si="73"/>
        <v>0</v>
      </c>
      <c r="J408" s="209">
        <f t="shared" si="80"/>
        <v>0</v>
      </c>
      <c r="K408" s="209">
        <v>0</v>
      </c>
      <c r="L408" s="209">
        <v>0</v>
      </c>
      <c r="M408" s="337">
        <f t="shared" si="75"/>
        <v>0</v>
      </c>
    </row>
    <row r="409" spans="1:13" ht="15" hidden="1">
      <c r="A409" s="158" t="s">
        <v>324</v>
      </c>
      <c r="B409" s="141">
        <v>950</v>
      </c>
      <c r="C409" s="142">
        <v>8</v>
      </c>
      <c r="D409" s="142">
        <v>1</v>
      </c>
      <c r="E409" s="116" t="s">
        <v>352</v>
      </c>
      <c r="F409" s="143">
        <v>244</v>
      </c>
      <c r="G409" s="142">
        <v>346</v>
      </c>
      <c r="H409" s="175">
        <v>0</v>
      </c>
      <c r="I409" s="209">
        <f t="shared" si="73"/>
        <v>0</v>
      </c>
      <c r="J409" s="209"/>
      <c r="K409" s="209"/>
      <c r="L409" s="209"/>
      <c r="M409" s="337"/>
    </row>
    <row r="410" spans="1:13" ht="27.75" customHeight="1">
      <c r="A410" s="180" t="s">
        <v>353</v>
      </c>
      <c r="B410" s="141">
        <v>950</v>
      </c>
      <c r="C410" s="142">
        <v>8</v>
      </c>
      <c r="D410" s="142">
        <v>1</v>
      </c>
      <c r="E410" s="116" t="s">
        <v>354</v>
      </c>
      <c r="F410" s="143"/>
      <c r="G410" s="148"/>
      <c r="H410" s="171">
        <f>H411</f>
        <v>1378988.1400000001</v>
      </c>
      <c r="I410" s="209">
        <f t="shared" si="73"/>
        <v>1378.9881400000002</v>
      </c>
      <c r="J410" s="209">
        <f t="shared" si="80"/>
        <v>429.91154</v>
      </c>
      <c r="K410" s="337">
        <f>K411</f>
        <v>429911.54</v>
      </c>
      <c r="L410" s="337">
        <f>L411</f>
        <v>383829.91</v>
      </c>
      <c r="M410" s="337">
        <f t="shared" si="75"/>
        <v>383.82991</v>
      </c>
    </row>
    <row r="411" spans="1:13" ht="27">
      <c r="A411" s="140" t="s">
        <v>569</v>
      </c>
      <c r="B411" s="141">
        <v>950</v>
      </c>
      <c r="C411" s="142">
        <v>8</v>
      </c>
      <c r="D411" s="142">
        <v>1</v>
      </c>
      <c r="E411" s="116" t="s">
        <v>354</v>
      </c>
      <c r="F411" s="143">
        <v>200</v>
      </c>
      <c r="G411" s="148"/>
      <c r="H411" s="171">
        <f>H412</f>
        <v>1378988.1400000001</v>
      </c>
      <c r="I411" s="209">
        <f t="shared" si="73"/>
        <v>1378.9881400000002</v>
      </c>
      <c r="J411" s="209">
        <f t="shared" si="80"/>
        <v>429.91154</v>
      </c>
      <c r="K411" s="337">
        <f>K412</f>
        <v>429911.54</v>
      </c>
      <c r="L411" s="337">
        <f>L412</f>
        <v>383829.91</v>
      </c>
      <c r="M411" s="337">
        <f aca="true" t="shared" si="87" ref="M411:M429">L411/1000</f>
        <v>383.82991</v>
      </c>
    </row>
    <row r="412" spans="1:13" ht="27" hidden="1">
      <c r="A412" s="140" t="s">
        <v>254</v>
      </c>
      <c r="B412" s="141">
        <v>950</v>
      </c>
      <c r="C412" s="142">
        <v>8</v>
      </c>
      <c r="D412" s="142">
        <v>1</v>
      </c>
      <c r="E412" s="116" t="s">
        <v>354</v>
      </c>
      <c r="F412" s="143">
        <v>240</v>
      </c>
      <c r="G412" s="148"/>
      <c r="H412" s="171">
        <f>H413+H425</f>
        <v>1378988.1400000001</v>
      </c>
      <c r="I412" s="209">
        <f aca="true" t="shared" si="88" ref="I412:I458">H412/1000</f>
        <v>1378.9881400000002</v>
      </c>
      <c r="J412" s="209">
        <f t="shared" si="80"/>
        <v>429.91154</v>
      </c>
      <c r="K412" s="337">
        <f>K413+K425</f>
        <v>429911.54</v>
      </c>
      <c r="L412" s="337">
        <f>L413+L425</f>
        <v>383829.91</v>
      </c>
      <c r="M412" s="337">
        <f t="shared" si="87"/>
        <v>383.82991</v>
      </c>
    </row>
    <row r="413" spans="1:13" ht="15" hidden="1">
      <c r="A413" s="140" t="s">
        <v>355</v>
      </c>
      <c r="B413" s="141">
        <v>950</v>
      </c>
      <c r="C413" s="142">
        <v>8</v>
      </c>
      <c r="D413" s="142">
        <v>1</v>
      </c>
      <c r="E413" s="116" t="s">
        <v>354</v>
      </c>
      <c r="F413" s="143">
        <v>244</v>
      </c>
      <c r="G413" s="148"/>
      <c r="H413" s="171">
        <f>H414+H419</f>
        <v>353600</v>
      </c>
      <c r="I413" s="209">
        <f t="shared" si="88"/>
        <v>353.6</v>
      </c>
      <c r="J413" s="209">
        <f t="shared" si="80"/>
        <v>0</v>
      </c>
      <c r="K413" s="337">
        <f>K414+K419</f>
        <v>0</v>
      </c>
      <c r="L413" s="337">
        <f>L414+L419</f>
        <v>0</v>
      </c>
      <c r="M413" s="337">
        <f t="shared" si="87"/>
        <v>0</v>
      </c>
    </row>
    <row r="414" spans="1:13" ht="15" hidden="1">
      <c r="A414" s="208" t="s">
        <v>68</v>
      </c>
      <c r="B414" s="141">
        <v>950</v>
      </c>
      <c r="C414" s="142">
        <v>8</v>
      </c>
      <c r="D414" s="142">
        <v>1</v>
      </c>
      <c r="E414" s="116" t="s">
        <v>354</v>
      </c>
      <c r="F414" s="148" t="s">
        <v>257</v>
      </c>
      <c r="G414" s="148" t="s">
        <v>165</v>
      </c>
      <c r="H414" s="210">
        <f>H415</f>
        <v>337600</v>
      </c>
      <c r="I414" s="209">
        <f t="shared" si="88"/>
        <v>337.6</v>
      </c>
      <c r="J414" s="209">
        <f t="shared" si="80"/>
        <v>0</v>
      </c>
      <c r="K414" s="338">
        <f>K415</f>
        <v>0</v>
      </c>
      <c r="L414" s="338">
        <f>L415</f>
        <v>0</v>
      </c>
      <c r="M414" s="337">
        <f t="shared" si="87"/>
        <v>0</v>
      </c>
    </row>
    <row r="415" spans="1:13" ht="15" hidden="1">
      <c r="A415" s="208" t="s">
        <v>176</v>
      </c>
      <c r="B415" s="141">
        <v>950</v>
      </c>
      <c r="C415" s="142">
        <v>8</v>
      </c>
      <c r="D415" s="142">
        <v>1</v>
      </c>
      <c r="E415" s="116" t="s">
        <v>354</v>
      </c>
      <c r="F415" s="148" t="s">
        <v>257</v>
      </c>
      <c r="G415" s="148" t="s">
        <v>177</v>
      </c>
      <c r="H415" s="210">
        <f>H416+H417+H418</f>
        <v>337600</v>
      </c>
      <c r="I415" s="209">
        <f t="shared" si="88"/>
        <v>337.6</v>
      </c>
      <c r="J415" s="209">
        <f t="shared" si="80"/>
        <v>0</v>
      </c>
      <c r="K415" s="338">
        <f>K416+K417+K418</f>
        <v>0</v>
      </c>
      <c r="L415" s="338">
        <f>L416+L417+L418</f>
        <v>0</v>
      </c>
      <c r="M415" s="337">
        <f t="shared" si="87"/>
        <v>0</v>
      </c>
    </row>
    <row r="416" spans="1:13" ht="15" hidden="1">
      <c r="A416" s="208" t="s">
        <v>180</v>
      </c>
      <c r="B416" s="141">
        <v>950</v>
      </c>
      <c r="C416" s="142">
        <v>8</v>
      </c>
      <c r="D416" s="142">
        <v>1</v>
      </c>
      <c r="E416" s="116" t="s">
        <v>354</v>
      </c>
      <c r="F416" s="148" t="s">
        <v>257</v>
      </c>
      <c r="G416" s="148" t="s">
        <v>181</v>
      </c>
      <c r="H416" s="210">
        <v>5000</v>
      </c>
      <c r="I416" s="209">
        <f t="shared" si="88"/>
        <v>5</v>
      </c>
      <c r="J416" s="209">
        <f t="shared" si="80"/>
        <v>0</v>
      </c>
      <c r="K416" s="338">
        <v>0</v>
      </c>
      <c r="L416" s="338">
        <v>0</v>
      </c>
      <c r="M416" s="337">
        <f t="shared" si="87"/>
        <v>0</v>
      </c>
    </row>
    <row r="417" spans="1:13" ht="15" hidden="1">
      <c r="A417" s="208" t="s">
        <v>182</v>
      </c>
      <c r="B417" s="141">
        <v>950</v>
      </c>
      <c r="C417" s="142">
        <v>8</v>
      </c>
      <c r="D417" s="142">
        <v>1</v>
      </c>
      <c r="E417" s="116" t="s">
        <v>354</v>
      </c>
      <c r="F417" s="148" t="s">
        <v>257</v>
      </c>
      <c r="G417" s="148" t="s">
        <v>183</v>
      </c>
      <c r="H417" s="210">
        <v>46600</v>
      </c>
      <c r="I417" s="209">
        <f t="shared" si="88"/>
        <v>46.6</v>
      </c>
      <c r="J417" s="209">
        <f t="shared" si="80"/>
        <v>0</v>
      </c>
      <c r="K417" s="338">
        <v>0</v>
      </c>
      <c r="L417" s="338">
        <v>0</v>
      </c>
      <c r="M417" s="337">
        <f t="shared" si="87"/>
        <v>0</v>
      </c>
    </row>
    <row r="418" spans="1:13" ht="15" hidden="1">
      <c r="A418" s="208" t="s">
        <v>184</v>
      </c>
      <c r="B418" s="141">
        <v>950</v>
      </c>
      <c r="C418" s="142">
        <v>8</v>
      </c>
      <c r="D418" s="142">
        <v>1</v>
      </c>
      <c r="E418" s="116" t="s">
        <v>354</v>
      </c>
      <c r="F418" s="148" t="s">
        <v>257</v>
      </c>
      <c r="G418" s="148" t="s">
        <v>185</v>
      </c>
      <c r="H418" s="210">
        <v>286000</v>
      </c>
      <c r="I418" s="209">
        <f t="shared" si="88"/>
        <v>286</v>
      </c>
      <c r="J418" s="209">
        <f t="shared" si="80"/>
        <v>0</v>
      </c>
      <c r="K418" s="338">
        <v>0</v>
      </c>
      <c r="L418" s="338">
        <v>0</v>
      </c>
      <c r="M418" s="337">
        <f t="shared" si="87"/>
        <v>0</v>
      </c>
    </row>
    <row r="419" spans="1:13" ht="13.5" customHeight="1" hidden="1">
      <c r="A419" s="208" t="s">
        <v>70</v>
      </c>
      <c r="B419" s="141">
        <v>950</v>
      </c>
      <c r="C419" s="142">
        <v>8</v>
      </c>
      <c r="D419" s="142">
        <v>1</v>
      </c>
      <c r="E419" s="116" t="s">
        <v>354</v>
      </c>
      <c r="F419" s="148" t="s">
        <v>257</v>
      </c>
      <c r="G419" s="148" t="s">
        <v>188</v>
      </c>
      <c r="H419" s="210">
        <f>H421+H420</f>
        <v>16000</v>
      </c>
      <c r="I419" s="209">
        <f t="shared" si="88"/>
        <v>16</v>
      </c>
      <c r="J419" s="209">
        <f t="shared" si="80"/>
        <v>0</v>
      </c>
      <c r="K419" s="338">
        <f>K421+K420</f>
        <v>0</v>
      </c>
      <c r="L419" s="338">
        <f>L421+L420</f>
        <v>0</v>
      </c>
      <c r="M419" s="337">
        <f t="shared" si="87"/>
        <v>0</v>
      </c>
    </row>
    <row r="420" spans="1:13" ht="15" hidden="1">
      <c r="A420" s="208" t="s">
        <v>189</v>
      </c>
      <c r="B420" s="141">
        <v>950</v>
      </c>
      <c r="C420" s="142">
        <v>8</v>
      </c>
      <c r="D420" s="142">
        <v>1</v>
      </c>
      <c r="E420" s="116" t="s">
        <v>354</v>
      </c>
      <c r="F420" s="148" t="s">
        <v>257</v>
      </c>
      <c r="G420" s="148" t="s">
        <v>190</v>
      </c>
      <c r="H420" s="210">
        <v>0</v>
      </c>
      <c r="I420" s="209">
        <f t="shared" si="88"/>
        <v>0</v>
      </c>
      <c r="J420" s="209">
        <f t="shared" si="80"/>
        <v>0</v>
      </c>
      <c r="K420" s="338">
        <v>0</v>
      </c>
      <c r="L420" s="338">
        <v>0</v>
      </c>
      <c r="M420" s="337">
        <f t="shared" si="87"/>
        <v>0</v>
      </c>
    </row>
    <row r="421" spans="1:13" ht="15" hidden="1">
      <c r="A421" s="212" t="s">
        <v>191</v>
      </c>
      <c r="B421" s="141">
        <v>950</v>
      </c>
      <c r="C421" s="142">
        <v>8</v>
      </c>
      <c r="D421" s="142">
        <v>1</v>
      </c>
      <c r="E421" s="116" t="s">
        <v>354</v>
      </c>
      <c r="F421" s="148" t="s">
        <v>257</v>
      </c>
      <c r="G421" s="148" t="s">
        <v>192</v>
      </c>
      <c r="H421" s="210">
        <f>H422+H423+H424</f>
        <v>16000</v>
      </c>
      <c r="I421" s="209">
        <f t="shared" si="88"/>
        <v>16</v>
      </c>
      <c r="J421" s="209">
        <f t="shared" si="80"/>
        <v>0</v>
      </c>
      <c r="K421" s="338">
        <f>K422+K423+K424</f>
        <v>0</v>
      </c>
      <c r="L421" s="338">
        <f>L422+L423+L424</f>
        <v>0</v>
      </c>
      <c r="M421" s="337">
        <f t="shared" si="87"/>
        <v>0</v>
      </c>
    </row>
    <row r="422" spans="1:13" ht="15" hidden="1">
      <c r="A422" s="158" t="s">
        <v>323</v>
      </c>
      <c r="B422" s="141">
        <v>950</v>
      </c>
      <c r="C422" s="142">
        <v>8</v>
      </c>
      <c r="D422" s="142">
        <v>1</v>
      </c>
      <c r="E422" s="116" t="s">
        <v>354</v>
      </c>
      <c r="F422" s="148" t="s">
        <v>257</v>
      </c>
      <c r="G422" s="148" t="s">
        <v>325</v>
      </c>
      <c r="H422" s="210">
        <v>0</v>
      </c>
      <c r="I422" s="209">
        <f t="shared" si="88"/>
        <v>0</v>
      </c>
      <c r="J422" s="209">
        <f t="shared" si="80"/>
        <v>0</v>
      </c>
      <c r="K422" s="338">
        <v>0</v>
      </c>
      <c r="L422" s="338">
        <v>0</v>
      </c>
      <c r="M422" s="337">
        <f t="shared" si="87"/>
        <v>0</v>
      </c>
    </row>
    <row r="423" spans="1:13" ht="15" hidden="1">
      <c r="A423" s="158" t="s">
        <v>329</v>
      </c>
      <c r="B423" s="141">
        <v>950</v>
      </c>
      <c r="C423" s="142">
        <v>8</v>
      </c>
      <c r="D423" s="142">
        <v>1</v>
      </c>
      <c r="E423" s="116" t="s">
        <v>354</v>
      </c>
      <c r="F423" s="148" t="s">
        <v>257</v>
      </c>
      <c r="G423" s="148" t="s">
        <v>330</v>
      </c>
      <c r="H423" s="210">
        <v>0</v>
      </c>
      <c r="I423" s="209">
        <f t="shared" si="88"/>
        <v>0</v>
      </c>
      <c r="J423" s="209">
        <f t="shared" si="80"/>
        <v>0</v>
      </c>
      <c r="K423" s="338">
        <v>0</v>
      </c>
      <c r="L423" s="338">
        <v>0</v>
      </c>
      <c r="M423" s="337">
        <f t="shared" si="87"/>
        <v>0</v>
      </c>
    </row>
    <row r="424" spans="1:13" ht="15" hidden="1">
      <c r="A424" s="158" t="s">
        <v>324</v>
      </c>
      <c r="B424" s="141">
        <v>950</v>
      </c>
      <c r="C424" s="142">
        <v>8</v>
      </c>
      <c r="D424" s="142">
        <v>1</v>
      </c>
      <c r="E424" s="116" t="s">
        <v>354</v>
      </c>
      <c r="F424" s="148" t="s">
        <v>257</v>
      </c>
      <c r="G424" s="148" t="s">
        <v>316</v>
      </c>
      <c r="H424" s="210">
        <v>16000</v>
      </c>
      <c r="I424" s="209">
        <f t="shared" si="88"/>
        <v>16</v>
      </c>
      <c r="J424" s="209">
        <f t="shared" si="80"/>
        <v>0</v>
      </c>
      <c r="K424" s="338">
        <v>0</v>
      </c>
      <c r="L424" s="338">
        <v>0</v>
      </c>
      <c r="M424" s="337">
        <f t="shared" si="87"/>
        <v>0</v>
      </c>
    </row>
    <row r="425" spans="1:13" ht="15" hidden="1">
      <c r="A425" s="158" t="s">
        <v>398</v>
      </c>
      <c r="B425" s="141">
        <v>950</v>
      </c>
      <c r="C425" s="142">
        <v>8</v>
      </c>
      <c r="D425" s="142">
        <v>1</v>
      </c>
      <c r="E425" s="116" t="s">
        <v>354</v>
      </c>
      <c r="F425" s="148" t="s">
        <v>397</v>
      </c>
      <c r="G425" s="148" t="s">
        <v>181</v>
      </c>
      <c r="H425" s="210">
        <v>1025388.14</v>
      </c>
      <c r="I425" s="209">
        <f>H425/1000</f>
        <v>1025.38814</v>
      </c>
      <c r="J425" s="209">
        <f t="shared" si="80"/>
        <v>429.91154</v>
      </c>
      <c r="K425" s="338">
        <v>429911.54</v>
      </c>
      <c r="L425" s="338">
        <v>383829.91</v>
      </c>
      <c r="M425" s="337">
        <f t="shared" si="87"/>
        <v>383.82991</v>
      </c>
    </row>
    <row r="426" spans="1:13" ht="27" customHeight="1">
      <c r="A426" s="180" t="s">
        <v>563</v>
      </c>
      <c r="B426" s="141">
        <v>950</v>
      </c>
      <c r="C426" s="142">
        <v>8</v>
      </c>
      <c r="D426" s="142">
        <v>1</v>
      </c>
      <c r="E426" s="116" t="s">
        <v>359</v>
      </c>
      <c r="F426" s="143"/>
      <c r="G426" s="148"/>
      <c r="H426" s="210">
        <f>H427+H434</f>
        <v>96000</v>
      </c>
      <c r="I426" s="209">
        <f t="shared" si="88"/>
        <v>96</v>
      </c>
      <c r="J426" s="209">
        <f t="shared" si="80"/>
        <v>67</v>
      </c>
      <c r="K426" s="338">
        <f>K427+K434</f>
        <v>67000</v>
      </c>
      <c r="L426" s="338">
        <f>L427+L434</f>
        <v>68000</v>
      </c>
      <c r="M426" s="337">
        <f t="shared" si="87"/>
        <v>68</v>
      </c>
    </row>
    <row r="427" spans="1:13" ht="25.5" customHeight="1">
      <c r="A427" s="158" t="s">
        <v>358</v>
      </c>
      <c r="B427" s="141">
        <v>950</v>
      </c>
      <c r="C427" s="142">
        <v>8</v>
      </c>
      <c r="D427" s="142">
        <v>1</v>
      </c>
      <c r="E427" s="116" t="s">
        <v>357</v>
      </c>
      <c r="F427" s="143"/>
      <c r="G427" s="148"/>
      <c r="H427" s="210">
        <f>H428</f>
        <v>46000</v>
      </c>
      <c r="I427" s="209">
        <f t="shared" si="88"/>
        <v>46</v>
      </c>
      <c r="J427" s="209">
        <f t="shared" si="80"/>
        <v>0</v>
      </c>
      <c r="K427" s="338">
        <f aca="true" t="shared" si="89" ref="K427:L432">K428</f>
        <v>0</v>
      </c>
      <c r="L427" s="338">
        <f t="shared" si="89"/>
        <v>0</v>
      </c>
      <c r="M427" s="337">
        <f t="shared" si="87"/>
        <v>0</v>
      </c>
    </row>
    <row r="428" spans="1:13" ht="27">
      <c r="A428" s="208" t="s">
        <v>569</v>
      </c>
      <c r="B428" s="141">
        <v>950</v>
      </c>
      <c r="C428" s="142">
        <v>8</v>
      </c>
      <c r="D428" s="142">
        <v>1</v>
      </c>
      <c r="E428" s="116" t="s">
        <v>357</v>
      </c>
      <c r="F428" s="143">
        <v>200</v>
      </c>
      <c r="G428" s="148"/>
      <c r="H428" s="210">
        <f>H429</f>
        <v>46000</v>
      </c>
      <c r="I428" s="209">
        <f t="shared" si="88"/>
        <v>46</v>
      </c>
      <c r="J428" s="209">
        <f t="shared" si="80"/>
        <v>0</v>
      </c>
      <c r="K428" s="338">
        <f t="shared" si="89"/>
        <v>0</v>
      </c>
      <c r="L428" s="338">
        <f t="shared" si="89"/>
        <v>0</v>
      </c>
      <c r="M428" s="337">
        <f t="shared" si="87"/>
        <v>0</v>
      </c>
    </row>
    <row r="429" spans="1:13" ht="27" hidden="1">
      <c r="A429" s="208" t="s">
        <v>254</v>
      </c>
      <c r="B429" s="141">
        <v>950</v>
      </c>
      <c r="C429" s="142">
        <v>8</v>
      </c>
      <c r="D429" s="142">
        <v>1</v>
      </c>
      <c r="E429" s="116" t="s">
        <v>357</v>
      </c>
      <c r="F429" s="143">
        <v>240</v>
      </c>
      <c r="G429" s="148"/>
      <c r="H429" s="210">
        <f>H430</f>
        <v>46000</v>
      </c>
      <c r="I429" s="209">
        <f t="shared" si="88"/>
        <v>46</v>
      </c>
      <c r="J429" s="209">
        <f t="shared" si="80"/>
        <v>0</v>
      </c>
      <c r="K429" s="338">
        <f t="shared" si="89"/>
        <v>0</v>
      </c>
      <c r="L429" s="338">
        <f t="shared" si="89"/>
        <v>0</v>
      </c>
      <c r="M429" s="337">
        <f t="shared" si="87"/>
        <v>0</v>
      </c>
    </row>
    <row r="430" spans="1:13" ht="21" customHeight="1" hidden="1">
      <c r="A430" s="208" t="s">
        <v>355</v>
      </c>
      <c r="B430" s="141">
        <v>950</v>
      </c>
      <c r="C430" s="142">
        <v>8</v>
      </c>
      <c r="D430" s="142">
        <v>1</v>
      </c>
      <c r="E430" s="116" t="s">
        <v>357</v>
      </c>
      <c r="F430" s="143">
        <v>244</v>
      </c>
      <c r="G430" s="148"/>
      <c r="H430" s="171">
        <f aca="true" t="shared" si="90" ref="H430:H438">H431</f>
        <v>46000</v>
      </c>
      <c r="I430" s="209">
        <f t="shared" si="88"/>
        <v>46</v>
      </c>
      <c r="J430" s="209">
        <f>K430/1000</f>
        <v>0</v>
      </c>
      <c r="K430" s="337">
        <f t="shared" si="89"/>
        <v>0</v>
      </c>
      <c r="L430" s="337">
        <f t="shared" si="89"/>
        <v>0</v>
      </c>
      <c r="M430" s="337">
        <f>L430/1000</f>
        <v>0</v>
      </c>
    </row>
    <row r="431" spans="1:13" ht="15" hidden="1">
      <c r="A431" s="208" t="s">
        <v>68</v>
      </c>
      <c r="B431" s="141">
        <v>950</v>
      </c>
      <c r="C431" s="142">
        <v>8</v>
      </c>
      <c r="D431" s="142">
        <v>1</v>
      </c>
      <c r="E431" s="116" t="s">
        <v>357</v>
      </c>
      <c r="F431" s="148" t="s">
        <v>257</v>
      </c>
      <c r="G431" s="148" t="s">
        <v>165</v>
      </c>
      <c r="H431" s="171">
        <f t="shared" si="90"/>
        <v>46000</v>
      </c>
      <c r="I431" s="209">
        <f t="shared" si="88"/>
        <v>46</v>
      </c>
      <c r="J431" s="206">
        <f>K431/1000</f>
        <v>0</v>
      </c>
      <c r="K431" s="337">
        <f t="shared" si="89"/>
        <v>0</v>
      </c>
      <c r="L431" s="337">
        <f t="shared" si="89"/>
        <v>0</v>
      </c>
      <c r="M431" s="337">
        <f>L431/1000</f>
        <v>0</v>
      </c>
    </row>
    <row r="432" spans="1:13" ht="15" hidden="1">
      <c r="A432" s="208" t="s">
        <v>176</v>
      </c>
      <c r="B432" s="141">
        <v>950</v>
      </c>
      <c r="C432" s="142">
        <v>8</v>
      </c>
      <c r="D432" s="142">
        <v>1</v>
      </c>
      <c r="E432" s="116" t="s">
        <v>357</v>
      </c>
      <c r="F432" s="148" t="s">
        <v>257</v>
      </c>
      <c r="G432" s="148" t="s">
        <v>177</v>
      </c>
      <c r="H432" s="171">
        <f t="shared" si="90"/>
        <v>46000</v>
      </c>
      <c r="I432" s="209">
        <f t="shared" si="88"/>
        <v>46</v>
      </c>
      <c r="J432" s="206"/>
      <c r="K432" s="337">
        <f t="shared" si="89"/>
        <v>0</v>
      </c>
      <c r="L432" s="337">
        <f t="shared" si="89"/>
        <v>0</v>
      </c>
      <c r="M432" s="337"/>
    </row>
    <row r="433" spans="1:13" ht="15" hidden="1">
      <c r="A433" s="208" t="s">
        <v>178</v>
      </c>
      <c r="B433" s="141">
        <v>950</v>
      </c>
      <c r="C433" s="142">
        <v>8</v>
      </c>
      <c r="D433" s="142">
        <v>1</v>
      </c>
      <c r="E433" s="116" t="s">
        <v>357</v>
      </c>
      <c r="F433" s="148" t="s">
        <v>257</v>
      </c>
      <c r="G433" s="148" t="s">
        <v>179</v>
      </c>
      <c r="H433" s="171">
        <v>46000</v>
      </c>
      <c r="I433" s="209">
        <f t="shared" si="88"/>
        <v>46</v>
      </c>
      <c r="J433" s="206">
        <f aca="true" t="shared" si="91" ref="J433:J461">K433/1000</f>
        <v>0</v>
      </c>
      <c r="K433" s="337">
        <v>0</v>
      </c>
      <c r="L433" s="337">
        <v>0</v>
      </c>
      <c r="M433" s="337">
        <f aca="true" t="shared" si="92" ref="M433:M461">L433/1000</f>
        <v>0</v>
      </c>
    </row>
    <row r="434" spans="1:13" ht="27">
      <c r="A434" s="180" t="s">
        <v>360</v>
      </c>
      <c r="B434" s="141">
        <v>950</v>
      </c>
      <c r="C434" s="142">
        <v>8</v>
      </c>
      <c r="D434" s="142">
        <v>1</v>
      </c>
      <c r="E434" s="116" t="s">
        <v>361</v>
      </c>
      <c r="F434" s="148"/>
      <c r="G434" s="148"/>
      <c r="H434" s="171">
        <f>H435</f>
        <v>50000</v>
      </c>
      <c r="I434" s="209">
        <f t="shared" si="88"/>
        <v>50</v>
      </c>
      <c r="J434" s="209">
        <f t="shared" si="91"/>
        <v>67</v>
      </c>
      <c r="K434" s="337">
        <f>K436</f>
        <v>67000</v>
      </c>
      <c r="L434" s="337">
        <f>L436</f>
        <v>68000</v>
      </c>
      <c r="M434" s="337">
        <f t="shared" si="92"/>
        <v>68</v>
      </c>
    </row>
    <row r="435" spans="1:13" ht="27">
      <c r="A435" s="208" t="s">
        <v>299</v>
      </c>
      <c r="B435" s="141">
        <v>950</v>
      </c>
      <c r="C435" s="142">
        <v>8</v>
      </c>
      <c r="D435" s="142">
        <v>1</v>
      </c>
      <c r="E435" s="116" t="s">
        <v>361</v>
      </c>
      <c r="F435" s="143">
        <v>200</v>
      </c>
      <c r="G435" s="148"/>
      <c r="H435" s="171">
        <f>H436</f>
        <v>50000</v>
      </c>
      <c r="I435" s="209">
        <f t="shared" si="88"/>
        <v>50</v>
      </c>
      <c r="J435" s="209">
        <f t="shared" si="91"/>
        <v>67</v>
      </c>
      <c r="K435" s="337">
        <f>K436</f>
        <v>67000</v>
      </c>
      <c r="L435" s="337">
        <f>L436</f>
        <v>68000</v>
      </c>
      <c r="M435" s="337">
        <f t="shared" si="92"/>
        <v>68</v>
      </c>
    </row>
    <row r="436" spans="1:13" ht="27" hidden="1">
      <c r="A436" s="208" t="s">
        <v>254</v>
      </c>
      <c r="B436" s="148" t="s">
        <v>201</v>
      </c>
      <c r="C436" s="148" t="s">
        <v>209</v>
      </c>
      <c r="D436" s="148" t="s">
        <v>163</v>
      </c>
      <c r="E436" s="116" t="s">
        <v>361</v>
      </c>
      <c r="F436" s="148" t="s">
        <v>255</v>
      </c>
      <c r="G436" s="148"/>
      <c r="H436" s="171">
        <f t="shared" si="90"/>
        <v>50000</v>
      </c>
      <c r="I436" s="209">
        <f t="shared" si="88"/>
        <v>50</v>
      </c>
      <c r="J436" s="209">
        <f t="shared" si="91"/>
        <v>67</v>
      </c>
      <c r="K436" s="337">
        <f aca="true" t="shared" si="93" ref="K436:L438">K437</f>
        <v>67000</v>
      </c>
      <c r="L436" s="337">
        <f t="shared" si="93"/>
        <v>68000</v>
      </c>
      <c r="M436" s="337">
        <f t="shared" si="92"/>
        <v>68</v>
      </c>
    </row>
    <row r="437" spans="1:13" ht="15" hidden="1">
      <c r="A437" s="208" t="s">
        <v>355</v>
      </c>
      <c r="B437" s="148" t="s">
        <v>201</v>
      </c>
      <c r="C437" s="148" t="s">
        <v>209</v>
      </c>
      <c r="D437" s="148" t="s">
        <v>163</v>
      </c>
      <c r="E437" s="116" t="s">
        <v>361</v>
      </c>
      <c r="F437" s="148" t="s">
        <v>257</v>
      </c>
      <c r="G437" s="148"/>
      <c r="H437" s="171">
        <f t="shared" si="90"/>
        <v>50000</v>
      </c>
      <c r="I437" s="209">
        <f t="shared" si="88"/>
        <v>50</v>
      </c>
      <c r="J437" s="209">
        <f t="shared" si="91"/>
        <v>67</v>
      </c>
      <c r="K437" s="337">
        <f t="shared" si="93"/>
        <v>67000</v>
      </c>
      <c r="L437" s="337">
        <f t="shared" si="93"/>
        <v>68000</v>
      </c>
      <c r="M437" s="337">
        <f t="shared" si="92"/>
        <v>68</v>
      </c>
    </row>
    <row r="438" spans="1:13" ht="15" hidden="1">
      <c r="A438" s="208" t="s">
        <v>70</v>
      </c>
      <c r="B438" s="148" t="s">
        <v>201</v>
      </c>
      <c r="C438" s="148" t="s">
        <v>209</v>
      </c>
      <c r="D438" s="148" t="s">
        <v>163</v>
      </c>
      <c r="E438" s="116" t="s">
        <v>361</v>
      </c>
      <c r="F438" s="148" t="s">
        <v>257</v>
      </c>
      <c r="G438" s="148" t="s">
        <v>188</v>
      </c>
      <c r="H438" s="171">
        <f t="shared" si="90"/>
        <v>50000</v>
      </c>
      <c r="I438" s="209">
        <f t="shared" si="88"/>
        <v>50</v>
      </c>
      <c r="J438" s="209">
        <f t="shared" si="91"/>
        <v>67</v>
      </c>
      <c r="K438" s="337">
        <f t="shared" si="93"/>
        <v>67000</v>
      </c>
      <c r="L438" s="337">
        <f t="shared" si="93"/>
        <v>68000</v>
      </c>
      <c r="M438" s="337">
        <f t="shared" si="92"/>
        <v>68</v>
      </c>
    </row>
    <row r="439" spans="1:13" ht="15" hidden="1">
      <c r="A439" s="211" t="s">
        <v>191</v>
      </c>
      <c r="B439" s="148" t="s">
        <v>201</v>
      </c>
      <c r="C439" s="148" t="s">
        <v>209</v>
      </c>
      <c r="D439" s="148" t="s">
        <v>163</v>
      </c>
      <c r="E439" s="116" t="s">
        <v>361</v>
      </c>
      <c r="F439" s="148" t="s">
        <v>257</v>
      </c>
      <c r="G439" s="148" t="s">
        <v>192</v>
      </c>
      <c r="H439" s="171">
        <f>H440</f>
        <v>50000</v>
      </c>
      <c r="I439" s="209">
        <f t="shared" si="88"/>
        <v>50</v>
      </c>
      <c r="J439" s="209">
        <f t="shared" si="91"/>
        <v>67</v>
      </c>
      <c r="K439" s="337">
        <f>K440</f>
        <v>67000</v>
      </c>
      <c r="L439" s="337">
        <f>L440</f>
        <v>68000</v>
      </c>
      <c r="M439" s="337">
        <f t="shared" si="92"/>
        <v>68</v>
      </c>
    </row>
    <row r="440" spans="1:13" ht="15" hidden="1">
      <c r="A440" s="208" t="s">
        <v>191</v>
      </c>
      <c r="B440" s="148" t="s">
        <v>201</v>
      </c>
      <c r="C440" s="148" t="s">
        <v>209</v>
      </c>
      <c r="D440" s="148" t="s">
        <v>163</v>
      </c>
      <c r="E440" s="116" t="s">
        <v>361</v>
      </c>
      <c r="F440" s="148" t="s">
        <v>257</v>
      </c>
      <c r="G440" s="148" t="s">
        <v>317</v>
      </c>
      <c r="H440" s="171">
        <v>50000</v>
      </c>
      <c r="I440" s="209">
        <f t="shared" si="88"/>
        <v>50</v>
      </c>
      <c r="J440" s="209">
        <f t="shared" si="91"/>
        <v>67</v>
      </c>
      <c r="K440" s="337">
        <v>67000</v>
      </c>
      <c r="L440" s="337">
        <v>68000</v>
      </c>
      <c r="M440" s="337">
        <f t="shared" si="92"/>
        <v>68</v>
      </c>
    </row>
    <row r="441" spans="1:13" ht="66">
      <c r="A441" s="140" t="s">
        <v>463</v>
      </c>
      <c r="B441" s="219">
        <v>950</v>
      </c>
      <c r="C441" s="148" t="s">
        <v>209</v>
      </c>
      <c r="D441" s="148" t="s">
        <v>163</v>
      </c>
      <c r="E441" s="213">
        <v>8600000000</v>
      </c>
      <c r="F441" s="214" t="s">
        <v>11</v>
      </c>
      <c r="G441" s="221"/>
      <c r="H441" s="172">
        <f aca="true" t="shared" si="94" ref="H441:H447">H442</f>
        <v>3000</v>
      </c>
      <c r="I441" s="209">
        <f t="shared" si="88"/>
        <v>3</v>
      </c>
      <c r="J441" s="209">
        <f t="shared" si="91"/>
        <v>3</v>
      </c>
      <c r="K441" s="339">
        <f aca="true" t="shared" si="95" ref="K441:L447">K442</f>
        <v>3000</v>
      </c>
      <c r="L441" s="339">
        <f t="shared" si="95"/>
        <v>0</v>
      </c>
      <c r="M441" s="337">
        <f t="shared" si="92"/>
        <v>0</v>
      </c>
    </row>
    <row r="442" spans="1:13" ht="27">
      <c r="A442" s="140" t="s">
        <v>565</v>
      </c>
      <c r="B442" s="148" t="s">
        <v>201</v>
      </c>
      <c r="C442" s="148" t="s">
        <v>209</v>
      </c>
      <c r="D442" s="148" t="s">
        <v>163</v>
      </c>
      <c r="E442" s="213">
        <v>8600107000</v>
      </c>
      <c r="F442" s="214" t="s">
        <v>11</v>
      </c>
      <c r="G442" s="221"/>
      <c r="H442" s="172">
        <f t="shared" si="94"/>
        <v>3000</v>
      </c>
      <c r="I442" s="209">
        <f t="shared" si="88"/>
        <v>3</v>
      </c>
      <c r="J442" s="209">
        <f t="shared" si="91"/>
        <v>3</v>
      </c>
      <c r="K442" s="339">
        <f t="shared" si="95"/>
        <v>3000</v>
      </c>
      <c r="L442" s="339">
        <f t="shared" si="95"/>
        <v>0</v>
      </c>
      <c r="M442" s="337">
        <f t="shared" si="92"/>
        <v>0</v>
      </c>
    </row>
    <row r="443" spans="1:13" ht="27">
      <c r="A443" s="158" t="s">
        <v>362</v>
      </c>
      <c r="B443" s="148" t="s">
        <v>201</v>
      </c>
      <c r="C443" s="148" t="s">
        <v>209</v>
      </c>
      <c r="D443" s="148" t="s">
        <v>163</v>
      </c>
      <c r="E443" s="213">
        <v>8600107009</v>
      </c>
      <c r="F443" s="214" t="s">
        <v>11</v>
      </c>
      <c r="G443" s="148"/>
      <c r="H443" s="171">
        <f t="shared" si="94"/>
        <v>3000</v>
      </c>
      <c r="I443" s="209">
        <f t="shared" si="88"/>
        <v>3</v>
      </c>
      <c r="J443" s="209">
        <f t="shared" si="91"/>
        <v>3</v>
      </c>
      <c r="K443" s="337">
        <f t="shared" si="95"/>
        <v>3000</v>
      </c>
      <c r="L443" s="337">
        <f t="shared" si="95"/>
        <v>0</v>
      </c>
      <c r="M443" s="337">
        <f t="shared" si="92"/>
        <v>0</v>
      </c>
    </row>
    <row r="444" spans="1:13" ht="27">
      <c r="A444" s="140" t="s">
        <v>299</v>
      </c>
      <c r="B444" s="148" t="s">
        <v>201</v>
      </c>
      <c r="C444" s="148" t="s">
        <v>209</v>
      </c>
      <c r="D444" s="148" t="s">
        <v>163</v>
      </c>
      <c r="E444" s="213">
        <v>8600107009</v>
      </c>
      <c r="F444" s="214" t="s">
        <v>165</v>
      </c>
      <c r="G444" s="148"/>
      <c r="H444" s="171">
        <f t="shared" si="94"/>
        <v>3000</v>
      </c>
      <c r="I444" s="209">
        <f t="shared" si="88"/>
        <v>3</v>
      </c>
      <c r="J444" s="209">
        <f t="shared" si="91"/>
        <v>3</v>
      </c>
      <c r="K444" s="337">
        <f t="shared" si="95"/>
        <v>3000</v>
      </c>
      <c r="L444" s="337">
        <f t="shared" si="95"/>
        <v>0</v>
      </c>
      <c r="M444" s="337">
        <f t="shared" si="92"/>
        <v>0</v>
      </c>
    </row>
    <row r="445" spans="1:13" ht="27" hidden="1">
      <c r="A445" s="208" t="s">
        <v>254</v>
      </c>
      <c r="B445" s="148" t="s">
        <v>201</v>
      </c>
      <c r="C445" s="148" t="s">
        <v>209</v>
      </c>
      <c r="D445" s="148" t="s">
        <v>163</v>
      </c>
      <c r="E445" s="213">
        <v>8600107009</v>
      </c>
      <c r="F445" s="148" t="s">
        <v>255</v>
      </c>
      <c r="G445" s="148"/>
      <c r="H445" s="171">
        <f t="shared" si="94"/>
        <v>3000</v>
      </c>
      <c r="I445" s="206">
        <f t="shared" si="88"/>
        <v>3</v>
      </c>
      <c r="J445" s="206">
        <f t="shared" si="91"/>
        <v>3</v>
      </c>
      <c r="K445" s="337">
        <f t="shared" si="95"/>
        <v>3000</v>
      </c>
      <c r="L445" s="337">
        <f t="shared" si="95"/>
        <v>0</v>
      </c>
      <c r="M445" s="337">
        <f t="shared" si="92"/>
        <v>0</v>
      </c>
    </row>
    <row r="446" spans="1:13" ht="15" hidden="1">
      <c r="A446" s="208" t="s">
        <v>355</v>
      </c>
      <c r="B446" s="148" t="s">
        <v>201</v>
      </c>
      <c r="C446" s="148" t="s">
        <v>209</v>
      </c>
      <c r="D446" s="148" t="s">
        <v>163</v>
      </c>
      <c r="E446" s="213">
        <v>8600107009</v>
      </c>
      <c r="F446" s="148" t="s">
        <v>257</v>
      </c>
      <c r="G446" s="148"/>
      <c r="H446" s="171">
        <f t="shared" si="94"/>
        <v>3000</v>
      </c>
      <c r="I446" s="206">
        <f t="shared" si="88"/>
        <v>3</v>
      </c>
      <c r="J446" s="206">
        <f t="shared" si="91"/>
        <v>3</v>
      </c>
      <c r="K446" s="337">
        <f t="shared" si="95"/>
        <v>3000</v>
      </c>
      <c r="L446" s="337">
        <f t="shared" si="95"/>
        <v>0</v>
      </c>
      <c r="M446" s="337">
        <f t="shared" si="92"/>
        <v>0</v>
      </c>
    </row>
    <row r="447" spans="1:13" ht="15" hidden="1">
      <c r="A447" s="208" t="s">
        <v>70</v>
      </c>
      <c r="B447" s="148" t="s">
        <v>201</v>
      </c>
      <c r="C447" s="148" t="s">
        <v>209</v>
      </c>
      <c r="D447" s="148" t="s">
        <v>163</v>
      </c>
      <c r="E447" s="213">
        <v>8600107009</v>
      </c>
      <c r="F447" s="148" t="s">
        <v>257</v>
      </c>
      <c r="G447" s="148" t="s">
        <v>188</v>
      </c>
      <c r="H447" s="171">
        <f t="shared" si="94"/>
        <v>3000</v>
      </c>
      <c r="I447" s="206">
        <f t="shared" si="88"/>
        <v>3</v>
      </c>
      <c r="J447" s="206">
        <f t="shared" si="91"/>
        <v>3</v>
      </c>
      <c r="K447" s="337">
        <f t="shared" si="95"/>
        <v>3000</v>
      </c>
      <c r="L447" s="337">
        <f t="shared" si="95"/>
        <v>0</v>
      </c>
      <c r="M447" s="337">
        <f t="shared" si="92"/>
        <v>0</v>
      </c>
    </row>
    <row r="448" spans="1:13" ht="15" hidden="1">
      <c r="A448" s="208" t="s">
        <v>189</v>
      </c>
      <c r="B448" s="148" t="s">
        <v>201</v>
      </c>
      <c r="C448" s="148" t="s">
        <v>209</v>
      </c>
      <c r="D448" s="148" t="s">
        <v>163</v>
      </c>
      <c r="E448" s="213">
        <v>8600107009</v>
      </c>
      <c r="F448" s="148" t="s">
        <v>257</v>
      </c>
      <c r="G448" s="148" t="s">
        <v>190</v>
      </c>
      <c r="H448" s="171">
        <v>3000</v>
      </c>
      <c r="I448" s="206">
        <f t="shared" si="88"/>
        <v>3</v>
      </c>
      <c r="J448" s="206">
        <f t="shared" si="91"/>
        <v>3</v>
      </c>
      <c r="K448" s="337">
        <v>3000</v>
      </c>
      <c r="L448" s="337">
        <v>0</v>
      </c>
      <c r="M448" s="337">
        <f t="shared" si="92"/>
        <v>0</v>
      </c>
    </row>
    <row r="449" spans="1:13" ht="15">
      <c r="A449" s="207" t="s">
        <v>75</v>
      </c>
      <c r="B449" s="203" t="s">
        <v>201</v>
      </c>
      <c r="C449" s="203" t="s">
        <v>213</v>
      </c>
      <c r="D449" s="203"/>
      <c r="E449" s="203"/>
      <c r="F449" s="203"/>
      <c r="G449" s="203"/>
      <c r="H449" s="201">
        <f aca="true" t="shared" si="96" ref="H449:H456">H450</f>
        <v>194028</v>
      </c>
      <c r="I449" s="206">
        <f t="shared" si="88"/>
        <v>194.028</v>
      </c>
      <c r="J449" s="206">
        <f t="shared" si="91"/>
        <v>194.028</v>
      </c>
      <c r="K449" s="336">
        <f aca="true" t="shared" si="97" ref="K449:L456">K450</f>
        <v>194028</v>
      </c>
      <c r="L449" s="336">
        <f t="shared" si="97"/>
        <v>194028</v>
      </c>
      <c r="M449" s="336">
        <f t="shared" si="92"/>
        <v>194.028</v>
      </c>
    </row>
    <row r="450" spans="1:13" ht="15">
      <c r="A450" s="207" t="s">
        <v>214</v>
      </c>
      <c r="B450" s="203" t="s">
        <v>201</v>
      </c>
      <c r="C450" s="203" t="s">
        <v>213</v>
      </c>
      <c r="D450" s="203" t="s">
        <v>163</v>
      </c>
      <c r="E450" s="203"/>
      <c r="F450" s="203"/>
      <c r="G450" s="203"/>
      <c r="H450" s="201">
        <f t="shared" si="96"/>
        <v>194028</v>
      </c>
      <c r="I450" s="206">
        <f t="shared" si="88"/>
        <v>194.028</v>
      </c>
      <c r="J450" s="206">
        <f t="shared" si="91"/>
        <v>194.028</v>
      </c>
      <c r="K450" s="336">
        <f t="shared" si="97"/>
        <v>194028</v>
      </c>
      <c r="L450" s="336">
        <f t="shared" si="97"/>
        <v>194028</v>
      </c>
      <c r="M450" s="336">
        <f t="shared" si="92"/>
        <v>194.028</v>
      </c>
    </row>
    <row r="451" spans="1:13" ht="17.25" customHeight="1">
      <c r="A451" s="208" t="s">
        <v>461</v>
      </c>
      <c r="B451" s="148" t="s">
        <v>201</v>
      </c>
      <c r="C451" s="148" t="s">
        <v>213</v>
      </c>
      <c r="D451" s="148" t="s">
        <v>163</v>
      </c>
      <c r="E451" s="148" t="s">
        <v>5</v>
      </c>
      <c r="F451" s="148"/>
      <c r="G451" s="148"/>
      <c r="H451" s="171">
        <f t="shared" si="96"/>
        <v>194028</v>
      </c>
      <c r="I451" s="209">
        <f t="shared" si="88"/>
        <v>194.028</v>
      </c>
      <c r="J451" s="209">
        <f t="shared" si="91"/>
        <v>194.028</v>
      </c>
      <c r="K451" s="337">
        <f t="shared" si="97"/>
        <v>194028</v>
      </c>
      <c r="L451" s="337">
        <f t="shared" si="97"/>
        <v>194028</v>
      </c>
      <c r="M451" s="337">
        <f t="shared" si="92"/>
        <v>194.028</v>
      </c>
    </row>
    <row r="452" spans="1:13" ht="15">
      <c r="A452" s="208" t="s">
        <v>215</v>
      </c>
      <c r="B452" s="148" t="s">
        <v>201</v>
      </c>
      <c r="C452" s="148" t="s">
        <v>213</v>
      </c>
      <c r="D452" s="148" t="s">
        <v>163</v>
      </c>
      <c r="E452" s="148" t="s">
        <v>450</v>
      </c>
      <c r="F452" s="148"/>
      <c r="G452" s="148"/>
      <c r="H452" s="171">
        <f t="shared" si="96"/>
        <v>194028</v>
      </c>
      <c r="I452" s="209">
        <f t="shared" si="88"/>
        <v>194.028</v>
      </c>
      <c r="J452" s="209">
        <f t="shared" si="91"/>
        <v>194.028</v>
      </c>
      <c r="K452" s="337">
        <f t="shared" si="97"/>
        <v>194028</v>
      </c>
      <c r="L452" s="337">
        <f t="shared" si="97"/>
        <v>194028</v>
      </c>
      <c r="M452" s="337">
        <f t="shared" si="92"/>
        <v>194.028</v>
      </c>
    </row>
    <row r="453" spans="1:13" ht="53.25">
      <c r="A453" s="208" t="s">
        <v>462</v>
      </c>
      <c r="B453" s="148" t="s">
        <v>201</v>
      </c>
      <c r="C453" s="148" t="s">
        <v>213</v>
      </c>
      <c r="D453" s="148" t="s">
        <v>163</v>
      </c>
      <c r="E453" s="148" t="s">
        <v>449</v>
      </c>
      <c r="F453" s="148"/>
      <c r="G453" s="148"/>
      <c r="H453" s="171">
        <f t="shared" si="96"/>
        <v>194028</v>
      </c>
      <c r="I453" s="209">
        <f t="shared" si="88"/>
        <v>194.028</v>
      </c>
      <c r="J453" s="209">
        <f t="shared" si="91"/>
        <v>194.028</v>
      </c>
      <c r="K453" s="337">
        <f t="shared" si="97"/>
        <v>194028</v>
      </c>
      <c r="L453" s="337">
        <f t="shared" si="97"/>
        <v>194028</v>
      </c>
      <c r="M453" s="337">
        <f t="shared" si="92"/>
        <v>194.028</v>
      </c>
    </row>
    <row r="454" spans="1:13" ht="15">
      <c r="A454" s="208" t="s">
        <v>272</v>
      </c>
      <c r="B454" s="148" t="s">
        <v>201</v>
      </c>
      <c r="C454" s="148" t="s">
        <v>213</v>
      </c>
      <c r="D454" s="148" t="s">
        <v>163</v>
      </c>
      <c r="E454" s="148" t="s">
        <v>449</v>
      </c>
      <c r="F454" s="148" t="s">
        <v>188</v>
      </c>
      <c r="G454" s="148"/>
      <c r="H454" s="171">
        <f t="shared" si="96"/>
        <v>194028</v>
      </c>
      <c r="I454" s="209">
        <f t="shared" si="88"/>
        <v>194.028</v>
      </c>
      <c r="J454" s="209">
        <f t="shared" si="91"/>
        <v>194.028</v>
      </c>
      <c r="K454" s="337">
        <f t="shared" si="97"/>
        <v>194028</v>
      </c>
      <c r="L454" s="337">
        <f t="shared" si="97"/>
        <v>194028</v>
      </c>
      <c r="M454" s="337">
        <f t="shared" si="92"/>
        <v>194.028</v>
      </c>
    </row>
    <row r="455" spans="1:13" ht="15" hidden="1">
      <c r="A455" s="208" t="s">
        <v>273</v>
      </c>
      <c r="B455" s="148" t="s">
        <v>201</v>
      </c>
      <c r="C455" s="148" t="s">
        <v>213</v>
      </c>
      <c r="D455" s="148" t="s">
        <v>163</v>
      </c>
      <c r="E455" s="148" t="s">
        <v>449</v>
      </c>
      <c r="F455" s="148" t="s">
        <v>190</v>
      </c>
      <c r="G455" s="148"/>
      <c r="H455" s="171">
        <f t="shared" si="96"/>
        <v>194028</v>
      </c>
      <c r="I455" s="206">
        <f t="shared" si="88"/>
        <v>194.028</v>
      </c>
      <c r="J455" s="206">
        <f t="shared" si="91"/>
        <v>194.028</v>
      </c>
      <c r="K455" s="337">
        <f t="shared" si="97"/>
        <v>194028</v>
      </c>
      <c r="L455" s="337">
        <f t="shared" si="97"/>
        <v>194028</v>
      </c>
      <c r="M455" s="337">
        <f t="shared" si="92"/>
        <v>194.028</v>
      </c>
    </row>
    <row r="456" spans="1:13" ht="27" hidden="1">
      <c r="A456" s="208" t="s">
        <v>274</v>
      </c>
      <c r="B456" s="148" t="s">
        <v>201</v>
      </c>
      <c r="C456" s="148" t="s">
        <v>213</v>
      </c>
      <c r="D456" s="148" t="s">
        <v>163</v>
      </c>
      <c r="E456" s="148" t="s">
        <v>449</v>
      </c>
      <c r="F456" s="148" t="s">
        <v>275</v>
      </c>
      <c r="G456" s="148"/>
      <c r="H456" s="171">
        <f t="shared" si="96"/>
        <v>194028</v>
      </c>
      <c r="I456" s="206">
        <f t="shared" si="88"/>
        <v>194.028</v>
      </c>
      <c r="J456" s="206">
        <f t="shared" si="91"/>
        <v>194.028</v>
      </c>
      <c r="K456" s="337">
        <f t="shared" si="97"/>
        <v>194028</v>
      </c>
      <c r="L456" s="337">
        <f t="shared" si="97"/>
        <v>194028</v>
      </c>
      <c r="M456" s="337">
        <f t="shared" si="92"/>
        <v>194.028</v>
      </c>
    </row>
    <row r="457" spans="1:13" ht="15" hidden="1">
      <c r="A457" s="208" t="s">
        <v>68</v>
      </c>
      <c r="B457" s="148" t="s">
        <v>201</v>
      </c>
      <c r="C457" s="148" t="s">
        <v>213</v>
      </c>
      <c r="D457" s="148" t="s">
        <v>163</v>
      </c>
      <c r="E457" s="148" t="s">
        <v>449</v>
      </c>
      <c r="F457" s="148" t="s">
        <v>275</v>
      </c>
      <c r="G457" s="148" t="s">
        <v>165</v>
      </c>
      <c r="H457" s="171">
        <f>H460+H458</f>
        <v>194028</v>
      </c>
      <c r="I457" s="206">
        <f t="shared" si="88"/>
        <v>194.028</v>
      </c>
      <c r="J457" s="206">
        <f t="shared" si="91"/>
        <v>194.028</v>
      </c>
      <c r="K457" s="337">
        <f>K460</f>
        <v>194028</v>
      </c>
      <c r="L457" s="337">
        <f>L460</f>
        <v>194028</v>
      </c>
      <c r="M457" s="337">
        <f t="shared" si="92"/>
        <v>194.028</v>
      </c>
    </row>
    <row r="458" spans="1:13" ht="15" hidden="1">
      <c r="A458" s="208" t="s">
        <v>176</v>
      </c>
      <c r="B458" s="148" t="s">
        <v>201</v>
      </c>
      <c r="C458" s="148" t="s">
        <v>213</v>
      </c>
      <c r="D458" s="148" t="s">
        <v>163</v>
      </c>
      <c r="E458" s="148" t="s">
        <v>449</v>
      </c>
      <c r="F458" s="148" t="s">
        <v>275</v>
      </c>
      <c r="G458" s="148" t="s">
        <v>177</v>
      </c>
      <c r="H458" s="171">
        <f>H459</f>
        <v>0</v>
      </c>
      <c r="I458" s="206">
        <f t="shared" si="88"/>
        <v>0</v>
      </c>
      <c r="J458" s="206">
        <f t="shared" si="91"/>
        <v>0</v>
      </c>
      <c r="K458" s="337"/>
      <c r="L458" s="337"/>
      <c r="M458" s="337">
        <f t="shared" si="92"/>
        <v>0</v>
      </c>
    </row>
    <row r="459" spans="1:13" ht="15" hidden="1">
      <c r="A459" s="208" t="s">
        <v>184</v>
      </c>
      <c r="B459" s="148" t="s">
        <v>201</v>
      </c>
      <c r="C459" s="148" t="s">
        <v>213</v>
      </c>
      <c r="D459" s="148" t="s">
        <v>163</v>
      </c>
      <c r="E459" s="148" t="s">
        <v>449</v>
      </c>
      <c r="F459" s="148" t="s">
        <v>275</v>
      </c>
      <c r="G459" s="148" t="s">
        <v>185</v>
      </c>
      <c r="H459" s="171"/>
      <c r="I459" s="206"/>
      <c r="J459" s="206">
        <f t="shared" si="91"/>
        <v>0</v>
      </c>
      <c r="K459" s="337"/>
      <c r="L459" s="337"/>
      <c r="M459" s="337">
        <f t="shared" si="92"/>
        <v>0</v>
      </c>
    </row>
    <row r="460" spans="1:13" ht="15" hidden="1">
      <c r="A460" s="208" t="s">
        <v>172</v>
      </c>
      <c r="B460" s="148" t="s">
        <v>201</v>
      </c>
      <c r="C460" s="148" t="s">
        <v>213</v>
      </c>
      <c r="D460" s="148" t="s">
        <v>163</v>
      </c>
      <c r="E460" s="148" t="s">
        <v>449</v>
      </c>
      <c r="F460" s="148" t="s">
        <v>275</v>
      </c>
      <c r="G460" s="148" t="s">
        <v>76</v>
      </c>
      <c r="H460" s="171">
        <f>H461</f>
        <v>194028</v>
      </c>
      <c r="I460" s="206">
        <f aca="true" t="shared" si="98" ref="I460:I471">H460/1000</f>
        <v>194.028</v>
      </c>
      <c r="J460" s="206">
        <f t="shared" si="91"/>
        <v>194.028</v>
      </c>
      <c r="K460" s="337">
        <f>K461</f>
        <v>194028</v>
      </c>
      <c r="L460" s="337">
        <f>L461</f>
        <v>194028</v>
      </c>
      <c r="M460" s="337">
        <f t="shared" si="92"/>
        <v>194.028</v>
      </c>
    </row>
    <row r="461" spans="1:13" ht="24.75" customHeight="1" hidden="1">
      <c r="A461" s="158" t="s">
        <v>332</v>
      </c>
      <c r="B461" s="148" t="s">
        <v>201</v>
      </c>
      <c r="C461" s="148" t="s">
        <v>213</v>
      </c>
      <c r="D461" s="148" t="s">
        <v>163</v>
      </c>
      <c r="E461" s="148" t="s">
        <v>449</v>
      </c>
      <c r="F461" s="148" t="s">
        <v>275</v>
      </c>
      <c r="G461" s="148" t="s">
        <v>333</v>
      </c>
      <c r="H461" s="171">
        <v>194028</v>
      </c>
      <c r="I461" s="206">
        <f t="shared" si="98"/>
        <v>194.028</v>
      </c>
      <c r="J461" s="206">
        <f t="shared" si="91"/>
        <v>194.028</v>
      </c>
      <c r="K461" s="337">
        <v>194028</v>
      </c>
      <c r="L461" s="337">
        <v>194028</v>
      </c>
      <c r="M461" s="337">
        <f t="shared" si="92"/>
        <v>194.028</v>
      </c>
    </row>
    <row r="462" spans="1:13" ht="18" customHeight="1" hidden="1">
      <c r="A462" s="122" t="s">
        <v>300</v>
      </c>
      <c r="B462" s="148" t="s">
        <v>201</v>
      </c>
      <c r="C462" s="126" t="s">
        <v>194</v>
      </c>
      <c r="D462" s="126"/>
      <c r="E462" s="126"/>
      <c r="F462" s="148"/>
      <c r="G462" s="148"/>
      <c r="H462" s="171">
        <f aca="true" t="shared" si="99" ref="H462:H469">H463</f>
        <v>0</v>
      </c>
      <c r="I462" s="206">
        <f t="shared" si="98"/>
        <v>0</v>
      </c>
      <c r="J462" s="206"/>
      <c r="K462" s="337">
        <v>0</v>
      </c>
      <c r="L462" s="337">
        <v>0</v>
      </c>
      <c r="M462" s="337"/>
    </row>
    <row r="463" spans="1:13" ht="14.25" customHeight="1" hidden="1">
      <c r="A463" s="123" t="s">
        <v>212</v>
      </c>
      <c r="B463" s="148" t="s">
        <v>201</v>
      </c>
      <c r="C463" s="127" t="s">
        <v>194</v>
      </c>
      <c r="D463" s="127" t="s">
        <v>163</v>
      </c>
      <c r="E463" s="127"/>
      <c r="F463" s="148"/>
      <c r="G463" s="148"/>
      <c r="H463" s="171">
        <f t="shared" si="99"/>
        <v>0</v>
      </c>
      <c r="I463" s="206">
        <f t="shared" si="98"/>
        <v>0</v>
      </c>
      <c r="J463" s="206"/>
      <c r="K463" s="337">
        <v>0</v>
      </c>
      <c r="L463" s="337">
        <v>0</v>
      </c>
      <c r="M463" s="337"/>
    </row>
    <row r="464" spans="1:13" ht="24.75" customHeight="1" hidden="1">
      <c r="A464" s="125" t="s">
        <v>301</v>
      </c>
      <c r="B464" s="148" t="s">
        <v>201</v>
      </c>
      <c r="C464" s="127" t="s">
        <v>194</v>
      </c>
      <c r="D464" s="127" t="s">
        <v>163</v>
      </c>
      <c r="E464" s="127" t="s">
        <v>303</v>
      </c>
      <c r="F464" s="148"/>
      <c r="G464" s="148"/>
      <c r="H464" s="171">
        <f t="shared" si="99"/>
        <v>0</v>
      </c>
      <c r="I464" s="206">
        <f t="shared" si="98"/>
        <v>0</v>
      </c>
      <c r="J464" s="206"/>
      <c r="K464" s="337">
        <v>0</v>
      </c>
      <c r="L464" s="337">
        <v>0</v>
      </c>
      <c r="M464" s="337"/>
    </row>
    <row r="465" spans="1:13" ht="24.75" customHeight="1" hidden="1">
      <c r="A465" s="125" t="s">
        <v>301</v>
      </c>
      <c r="B465" s="148" t="s">
        <v>201</v>
      </c>
      <c r="C465" s="127" t="s">
        <v>194</v>
      </c>
      <c r="D465" s="127" t="s">
        <v>163</v>
      </c>
      <c r="E465" s="127" t="s">
        <v>304</v>
      </c>
      <c r="F465" s="148"/>
      <c r="G465" s="148"/>
      <c r="H465" s="171">
        <f t="shared" si="99"/>
        <v>0</v>
      </c>
      <c r="I465" s="206">
        <f t="shared" si="98"/>
        <v>0</v>
      </c>
      <c r="J465" s="206"/>
      <c r="K465" s="337">
        <v>0</v>
      </c>
      <c r="L465" s="337">
        <v>0</v>
      </c>
      <c r="M465" s="337"/>
    </row>
    <row r="466" spans="1:13" ht="24.75" customHeight="1" hidden="1">
      <c r="A466" s="124" t="s">
        <v>302</v>
      </c>
      <c r="B466" s="148" t="s">
        <v>201</v>
      </c>
      <c r="C466" s="127" t="s">
        <v>194</v>
      </c>
      <c r="D466" s="127" t="s">
        <v>163</v>
      </c>
      <c r="E466" s="127" t="s">
        <v>305</v>
      </c>
      <c r="F466" s="148"/>
      <c r="G466" s="148"/>
      <c r="H466" s="171">
        <f t="shared" si="99"/>
        <v>0</v>
      </c>
      <c r="I466" s="206">
        <f t="shared" si="98"/>
        <v>0</v>
      </c>
      <c r="J466" s="206"/>
      <c r="K466" s="337">
        <v>0</v>
      </c>
      <c r="L466" s="337">
        <v>0</v>
      </c>
      <c r="M466" s="337"/>
    </row>
    <row r="467" spans="1:13" ht="24.75" customHeight="1" hidden="1">
      <c r="A467" s="124" t="s">
        <v>299</v>
      </c>
      <c r="B467" s="148" t="s">
        <v>201</v>
      </c>
      <c r="C467" s="127" t="s">
        <v>194</v>
      </c>
      <c r="D467" s="127" t="s">
        <v>163</v>
      </c>
      <c r="E467" s="127" t="s">
        <v>305</v>
      </c>
      <c r="F467" s="148" t="s">
        <v>165</v>
      </c>
      <c r="G467" s="148"/>
      <c r="H467" s="171">
        <f t="shared" si="99"/>
        <v>0</v>
      </c>
      <c r="I467" s="206">
        <f t="shared" si="98"/>
        <v>0</v>
      </c>
      <c r="J467" s="206"/>
      <c r="K467" s="337">
        <v>0</v>
      </c>
      <c r="L467" s="337">
        <v>0</v>
      </c>
      <c r="M467" s="337"/>
    </row>
    <row r="468" spans="1:13" ht="24.75" customHeight="1" hidden="1">
      <c r="A468" s="208" t="s">
        <v>254</v>
      </c>
      <c r="B468" s="148" t="s">
        <v>201</v>
      </c>
      <c r="C468" s="127" t="s">
        <v>194</v>
      </c>
      <c r="D468" s="127" t="s">
        <v>163</v>
      </c>
      <c r="E468" s="127" t="s">
        <v>305</v>
      </c>
      <c r="F468" s="148" t="s">
        <v>177</v>
      </c>
      <c r="G468" s="148"/>
      <c r="H468" s="171">
        <f t="shared" si="99"/>
        <v>0</v>
      </c>
      <c r="I468" s="206">
        <f t="shared" si="98"/>
        <v>0</v>
      </c>
      <c r="J468" s="206"/>
      <c r="K468" s="337">
        <v>0</v>
      </c>
      <c r="L468" s="337">
        <v>0</v>
      </c>
      <c r="M468" s="337"/>
    </row>
    <row r="469" spans="1:13" ht="24.75" customHeight="1" hidden="1">
      <c r="A469" s="208" t="s">
        <v>256</v>
      </c>
      <c r="B469" s="148" t="s">
        <v>201</v>
      </c>
      <c r="C469" s="127" t="s">
        <v>194</v>
      </c>
      <c r="D469" s="127" t="s">
        <v>163</v>
      </c>
      <c r="E469" s="127" t="s">
        <v>305</v>
      </c>
      <c r="F469" s="148" t="s">
        <v>257</v>
      </c>
      <c r="G469" s="148"/>
      <c r="H469" s="171">
        <f t="shared" si="99"/>
        <v>0</v>
      </c>
      <c r="I469" s="206">
        <f t="shared" si="98"/>
        <v>0</v>
      </c>
      <c r="J469" s="206"/>
      <c r="K469" s="337">
        <v>0</v>
      </c>
      <c r="L469" s="337">
        <v>0</v>
      </c>
      <c r="M469" s="337"/>
    </row>
    <row r="470" spans="1:13" ht="13.5" customHeight="1" hidden="1">
      <c r="A470" s="208" t="s">
        <v>68</v>
      </c>
      <c r="B470" s="148" t="s">
        <v>201</v>
      </c>
      <c r="C470" s="127" t="s">
        <v>194</v>
      </c>
      <c r="D470" s="127" t="s">
        <v>163</v>
      </c>
      <c r="E470" s="127" t="s">
        <v>305</v>
      </c>
      <c r="F470" s="148" t="s">
        <v>257</v>
      </c>
      <c r="G470" s="148" t="s">
        <v>165</v>
      </c>
      <c r="H470" s="171">
        <f>H473+H471</f>
        <v>0</v>
      </c>
      <c r="I470" s="206">
        <f t="shared" si="98"/>
        <v>0</v>
      </c>
      <c r="J470" s="206"/>
      <c r="K470" s="337">
        <v>0</v>
      </c>
      <c r="L470" s="337">
        <v>0</v>
      </c>
      <c r="M470" s="337"/>
    </row>
    <row r="471" spans="1:13" ht="13.5" customHeight="1" hidden="1">
      <c r="A471" s="208" t="s">
        <v>176</v>
      </c>
      <c r="B471" s="148" t="s">
        <v>201</v>
      </c>
      <c r="C471" s="127" t="s">
        <v>194</v>
      </c>
      <c r="D471" s="127" t="s">
        <v>163</v>
      </c>
      <c r="E471" s="127" t="s">
        <v>305</v>
      </c>
      <c r="F471" s="148"/>
      <c r="G471" s="148" t="s">
        <v>177</v>
      </c>
      <c r="H471" s="171">
        <f>H472</f>
        <v>0</v>
      </c>
      <c r="I471" s="206">
        <f t="shared" si="98"/>
        <v>0</v>
      </c>
      <c r="J471" s="206"/>
      <c r="K471" s="337"/>
      <c r="L471" s="337"/>
      <c r="M471" s="337"/>
    </row>
    <row r="472" spans="1:13" ht="13.5" customHeight="1" hidden="1">
      <c r="A472" s="208" t="s">
        <v>318</v>
      </c>
      <c r="B472" s="148"/>
      <c r="C472" s="127"/>
      <c r="D472" s="127"/>
      <c r="E472" s="127"/>
      <c r="F472" s="148"/>
      <c r="G472" s="148" t="s">
        <v>319</v>
      </c>
      <c r="H472" s="171">
        <v>0</v>
      </c>
      <c r="I472" s="206"/>
      <c r="J472" s="206"/>
      <c r="K472" s="337"/>
      <c r="L472" s="337"/>
      <c r="M472" s="337"/>
    </row>
    <row r="473" spans="1:13" ht="15.75" customHeight="1" hidden="1">
      <c r="A473" s="208" t="s">
        <v>70</v>
      </c>
      <c r="B473" s="148" t="s">
        <v>201</v>
      </c>
      <c r="C473" s="127" t="s">
        <v>194</v>
      </c>
      <c r="D473" s="127" t="s">
        <v>163</v>
      </c>
      <c r="E473" s="127" t="s">
        <v>305</v>
      </c>
      <c r="F473" s="148" t="s">
        <v>257</v>
      </c>
      <c r="G473" s="148" t="s">
        <v>188</v>
      </c>
      <c r="H473" s="171">
        <f>H474</f>
        <v>0</v>
      </c>
      <c r="I473" s="206">
        <f aca="true" t="shared" si="100" ref="I473:I498">H473/1000</f>
        <v>0</v>
      </c>
      <c r="J473" s="206"/>
      <c r="K473" s="337">
        <v>0</v>
      </c>
      <c r="L473" s="337">
        <v>0</v>
      </c>
      <c r="M473" s="337"/>
    </row>
    <row r="474" spans="1:13" ht="14.25" customHeight="1" hidden="1">
      <c r="A474" s="208" t="s">
        <v>191</v>
      </c>
      <c r="B474" s="148" t="s">
        <v>201</v>
      </c>
      <c r="C474" s="127" t="s">
        <v>194</v>
      </c>
      <c r="D474" s="127" t="s">
        <v>163</v>
      </c>
      <c r="E474" s="127" t="s">
        <v>305</v>
      </c>
      <c r="F474" s="148" t="s">
        <v>257</v>
      </c>
      <c r="G474" s="148" t="s">
        <v>192</v>
      </c>
      <c r="H474" s="171">
        <v>0</v>
      </c>
      <c r="I474" s="206">
        <f t="shared" si="100"/>
        <v>0</v>
      </c>
      <c r="J474" s="206"/>
      <c r="K474" s="337">
        <v>0</v>
      </c>
      <c r="L474" s="337">
        <v>0</v>
      </c>
      <c r="M474" s="337"/>
    </row>
    <row r="475" spans="1:13" ht="15">
      <c r="A475" s="207" t="s">
        <v>193</v>
      </c>
      <c r="B475" s="203" t="s">
        <v>201</v>
      </c>
      <c r="C475" s="203" t="s">
        <v>89</v>
      </c>
      <c r="D475" s="203"/>
      <c r="E475" s="203"/>
      <c r="F475" s="203"/>
      <c r="G475" s="203"/>
      <c r="H475" s="201">
        <f aca="true" t="shared" si="101" ref="H475:H483">H476</f>
        <v>0</v>
      </c>
      <c r="I475" s="206">
        <f t="shared" si="100"/>
        <v>0</v>
      </c>
      <c r="J475" s="206">
        <f aca="true" t="shared" si="102" ref="J475:J490">K475/1000</f>
        <v>12.59919</v>
      </c>
      <c r="K475" s="336">
        <f aca="true" t="shared" si="103" ref="K475:L483">K476</f>
        <v>12599.19</v>
      </c>
      <c r="L475" s="336">
        <f t="shared" si="103"/>
        <v>19380.82</v>
      </c>
      <c r="M475" s="336">
        <f aca="true" t="shared" si="104" ref="M475:M503">L475/1000</f>
        <v>19.38082</v>
      </c>
    </row>
    <row r="476" spans="1:13" ht="28.5" customHeight="1">
      <c r="A476" s="207" t="s">
        <v>225</v>
      </c>
      <c r="B476" s="203" t="s">
        <v>201</v>
      </c>
      <c r="C476" s="203" t="s">
        <v>89</v>
      </c>
      <c r="D476" s="203" t="s">
        <v>163</v>
      </c>
      <c r="E476" s="203"/>
      <c r="F476" s="203"/>
      <c r="G476" s="203"/>
      <c r="H476" s="201">
        <f t="shared" si="101"/>
        <v>0</v>
      </c>
      <c r="I476" s="206">
        <f t="shared" si="100"/>
        <v>0</v>
      </c>
      <c r="J476" s="206">
        <f t="shared" si="102"/>
        <v>12.59919</v>
      </c>
      <c r="K476" s="336">
        <f t="shared" si="103"/>
        <v>12599.19</v>
      </c>
      <c r="L476" s="336">
        <f t="shared" si="103"/>
        <v>19380.82</v>
      </c>
      <c r="M476" s="336">
        <f t="shared" si="104"/>
        <v>19.38082</v>
      </c>
    </row>
    <row r="477" spans="1:13" ht="15">
      <c r="A477" s="208" t="s">
        <v>457</v>
      </c>
      <c r="B477" s="148" t="s">
        <v>201</v>
      </c>
      <c r="C477" s="148" t="s">
        <v>89</v>
      </c>
      <c r="D477" s="148" t="s">
        <v>163</v>
      </c>
      <c r="E477" s="148" t="s">
        <v>8</v>
      </c>
      <c r="F477" s="148"/>
      <c r="G477" s="148"/>
      <c r="H477" s="171">
        <f t="shared" si="101"/>
        <v>0</v>
      </c>
      <c r="I477" s="209">
        <f t="shared" si="100"/>
        <v>0</v>
      </c>
      <c r="J477" s="209">
        <f t="shared" si="102"/>
        <v>12.59919</v>
      </c>
      <c r="K477" s="337">
        <f t="shared" si="103"/>
        <v>12599.19</v>
      </c>
      <c r="L477" s="337">
        <f t="shared" si="103"/>
        <v>19380.82</v>
      </c>
      <c r="M477" s="337">
        <f t="shared" si="104"/>
        <v>19.38082</v>
      </c>
    </row>
    <row r="478" spans="1:13" ht="15">
      <c r="A478" s="208" t="s">
        <v>458</v>
      </c>
      <c r="B478" s="148" t="s">
        <v>201</v>
      </c>
      <c r="C478" s="148" t="s">
        <v>89</v>
      </c>
      <c r="D478" s="148" t="s">
        <v>163</v>
      </c>
      <c r="E478" s="148" t="s">
        <v>459</v>
      </c>
      <c r="F478" s="148"/>
      <c r="G478" s="148"/>
      <c r="H478" s="171">
        <f>H480</f>
        <v>0</v>
      </c>
      <c r="I478" s="209">
        <f t="shared" si="100"/>
        <v>0</v>
      </c>
      <c r="J478" s="209">
        <f t="shared" si="102"/>
        <v>12.59919</v>
      </c>
      <c r="K478" s="337">
        <f>K479</f>
        <v>12599.19</v>
      </c>
      <c r="L478" s="337">
        <f>L479</f>
        <v>19380.82</v>
      </c>
      <c r="M478" s="337">
        <f t="shared" si="104"/>
        <v>19.38082</v>
      </c>
    </row>
    <row r="479" spans="1:13" ht="15" customHeight="1">
      <c r="A479" s="208" t="s">
        <v>460</v>
      </c>
      <c r="B479" s="148" t="s">
        <v>201</v>
      </c>
      <c r="C479" s="148" t="s">
        <v>89</v>
      </c>
      <c r="D479" s="148" t="s">
        <v>163</v>
      </c>
      <c r="E479" s="148" t="s">
        <v>451</v>
      </c>
      <c r="F479" s="148"/>
      <c r="G479" s="148"/>
      <c r="H479" s="171"/>
      <c r="I479" s="209">
        <f t="shared" si="100"/>
        <v>0</v>
      </c>
      <c r="J479" s="209">
        <f t="shared" si="102"/>
        <v>12.59919</v>
      </c>
      <c r="K479" s="337">
        <f>K480</f>
        <v>12599.19</v>
      </c>
      <c r="L479" s="337">
        <f>L481</f>
        <v>19380.82</v>
      </c>
      <c r="M479" s="337">
        <f t="shared" si="104"/>
        <v>19.38082</v>
      </c>
    </row>
    <row r="480" spans="1:13" ht="15">
      <c r="A480" s="208" t="s">
        <v>195</v>
      </c>
      <c r="B480" s="148" t="s">
        <v>201</v>
      </c>
      <c r="C480" s="148" t="s">
        <v>89</v>
      </c>
      <c r="D480" s="148" t="s">
        <v>163</v>
      </c>
      <c r="E480" s="148" t="s">
        <v>451</v>
      </c>
      <c r="F480" s="148" t="s">
        <v>160</v>
      </c>
      <c r="G480" s="148"/>
      <c r="H480" s="171">
        <f t="shared" si="101"/>
        <v>0</v>
      </c>
      <c r="I480" s="209">
        <f t="shared" si="100"/>
        <v>0</v>
      </c>
      <c r="J480" s="209">
        <f t="shared" si="102"/>
        <v>12.59919</v>
      </c>
      <c r="K480" s="337">
        <f t="shared" si="103"/>
        <v>12599.19</v>
      </c>
      <c r="L480" s="337">
        <f t="shared" si="103"/>
        <v>19380.82</v>
      </c>
      <c r="M480" s="337">
        <f t="shared" si="104"/>
        <v>19.38082</v>
      </c>
    </row>
    <row r="481" spans="1:13" ht="15" hidden="1">
      <c r="A481" s="208" t="s">
        <v>195</v>
      </c>
      <c r="B481" s="148" t="s">
        <v>201</v>
      </c>
      <c r="C481" s="148" t="s">
        <v>89</v>
      </c>
      <c r="D481" s="148" t="s">
        <v>163</v>
      </c>
      <c r="E481" s="148" t="s">
        <v>451</v>
      </c>
      <c r="F481" s="148" t="s">
        <v>276</v>
      </c>
      <c r="G481" s="148"/>
      <c r="H481" s="171">
        <f t="shared" si="101"/>
        <v>0</v>
      </c>
      <c r="I481" s="206">
        <f t="shared" si="100"/>
        <v>0</v>
      </c>
      <c r="J481" s="206">
        <f t="shared" si="102"/>
        <v>12.59919</v>
      </c>
      <c r="K481" s="337">
        <f t="shared" si="103"/>
        <v>12599.19</v>
      </c>
      <c r="L481" s="337">
        <f t="shared" si="103"/>
        <v>19380.82</v>
      </c>
      <c r="M481" s="337">
        <f t="shared" si="104"/>
        <v>19.38082</v>
      </c>
    </row>
    <row r="482" spans="1:13" ht="15" hidden="1">
      <c r="A482" s="208" t="s">
        <v>68</v>
      </c>
      <c r="B482" s="148" t="s">
        <v>201</v>
      </c>
      <c r="C482" s="148" t="s">
        <v>89</v>
      </c>
      <c r="D482" s="148" t="s">
        <v>163</v>
      </c>
      <c r="E482" s="148" t="s">
        <v>451</v>
      </c>
      <c r="F482" s="148" t="s">
        <v>276</v>
      </c>
      <c r="G482" s="148" t="s">
        <v>165</v>
      </c>
      <c r="H482" s="171">
        <f t="shared" si="101"/>
        <v>0</v>
      </c>
      <c r="I482" s="206">
        <f t="shared" si="100"/>
        <v>0</v>
      </c>
      <c r="J482" s="206">
        <f t="shared" si="102"/>
        <v>12.59919</v>
      </c>
      <c r="K482" s="337">
        <f t="shared" si="103"/>
        <v>12599.19</v>
      </c>
      <c r="L482" s="337">
        <f t="shared" si="103"/>
        <v>19380.82</v>
      </c>
      <c r="M482" s="337">
        <f t="shared" si="104"/>
        <v>19.38082</v>
      </c>
    </row>
    <row r="483" spans="1:13" ht="15" hidden="1">
      <c r="A483" s="208" t="s">
        <v>195</v>
      </c>
      <c r="B483" s="148" t="s">
        <v>201</v>
      </c>
      <c r="C483" s="148" t="s">
        <v>89</v>
      </c>
      <c r="D483" s="148" t="s">
        <v>163</v>
      </c>
      <c r="E483" s="148" t="s">
        <v>451</v>
      </c>
      <c r="F483" s="148" t="s">
        <v>276</v>
      </c>
      <c r="G483" s="148" t="s">
        <v>77</v>
      </c>
      <c r="H483" s="171">
        <f t="shared" si="101"/>
        <v>0</v>
      </c>
      <c r="I483" s="206">
        <f t="shared" si="100"/>
        <v>0</v>
      </c>
      <c r="J483" s="206">
        <f t="shared" si="102"/>
        <v>12.59919</v>
      </c>
      <c r="K483" s="337">
        <f t="shared" si="103"/>
        <v>12599.19</v>
      </c>
      <c r="L483" s="337">
        <f t="shared" si="103"/>
        <v>19380.82</v>
      </c>
      <c r="M483" s="337">
        <f t="shared" si="104"/>
        <v>19.38082</v>
      </c>
    </row>
    <row r="484" spans="1:13" ht="15" hidden="1">
      <c r="A484" s="208" t="s">
        <v>196</v>
      </c>
      <c r="B484" s="148" t="s">
        <v>201</v>
      </c>
      <c r="C484" s="148" t="s">
        <v>89</v>
      </c>
      <c r="D484" s="148" t="s">
        <v>163</v>
      </c>
      <c r="E484" s="148" t="s">
        <v>451</v>
      </c>
      <c r="F484" s="148" t="s">
        <v>276</v>
      </c>
      <c r="G484" s="148" t="s">
        <v>220</v>
      </c>
      <c r="H484" s="171"/>
      <c r="I484" s="206">
        <f t="shared" si="100"/>
        <v>0</v>
      </c>
      <c r="J484" s="206">
        <f t="shared" si="102"/>
        <v>12.59919</v>
      </c>
      <c r="K484" s="337">
        <v>12599.19</v>
      </c>
      <c r="L484" s="337">
        <v>19380.82</v>
      </c>
      <c r="M484" s="337">
        <f t="shared" si="104"/>
        <v>19.38082</v>
      </c>
    </row>
    <row r="485" spans="1:13" ht="40.5" customHeight="1">
      <c r="A485" s="197" t="s">
        <v>277</v>
      </c>
      <c r="B485" s="228">
        <v>950</v>
      </c>
      <c r="C485" s="228">
        <v>14</v>
      </c>
      <c r="D485" s="228"/>
      <c r="E485" s="228"/>
      <c r="F485" s="228"/>
      <c r="G485" s="228"/>
      <c r="H485" s="201">
        <f>H486</f>
        <v>146063.86</v>
      </c>
      <c r="I485" s="206">
        <f t="shared" si="100"/>
        <v>146.06385999999998</v>
      </c>
      <c r="J485" s="206">
        <f t="shared" si="102"/>
        <v>23.856270000000002</v>
      </c>
      <c r="K485" s="336">
        <f aca="true" t="shared" si="105" ref="K485:L487">K486</f>
        <v>23856.27</v>
      </c>
      <c r="L485" s="336">
        <f t="shared" si="105"/>
        <v>23856.27</v>
      </c>
      <c r="M485" s="336">
        <f t="shared" si="104"/>
        <v>23.856270000000002</v>
      </c>
    </row>
    <row r="486" spans="1:13" s="149" customFormat="1" ht="15.75" customHeight="1">
      <c r="A486" s="197" t="s">
        <v>278</v>
      </c>
      <c r="B486" s="228">
        <v>950</v>
      </c>
      <c r="C486" s="228">
        <v>14</v>
      </c>
      <c r="D486" s="203" t="s">
        <v>174</v>
      </c>
      <c r="E486" s="228"/>
      <c r="F486" s="228"/>
      <c r="G486" s="228"/>
      <c r="H486" s="201">
        <f>H487</f>
        <v>146063.86</v>
      </c>
      <c r="I486" s="206">
        <f t="shared" si="100"/>
        <v>146.06385999999998</v>
      </c>
      <c r="J486" s="206">
        <f t="shared" si="102"/>
        <v>23.856270000000002</v>
      </c>
      <c r="K486" s="336">
        <f t="shared" si="105"/>
        <v>23856.27</v>
      </c>
      <c r="L486" s="336">
        <f t="shared" si="105"/>
        <v>23856.27</v>
      </c>
      <c r="M486" s="336">
        <f t="shared" si="104"/>
        <v>23.856270000000002</v>
      </c>
    </row>
    <row r="487" spans="1:13" s="149" customFormat="1" ht="15" customHeight="1">
      <c r="A487" s="140" t="s">
        <v>453</v>
      </c>
      <c r="B487" s="204">
        <v>950</v>
      </c>
      <c r="C487" s="204">
        <v>14</v>
      </c>
      <c r="D487" s="148" t="s">
        <v>174</v>
      </c>
      <c r="E487" s="204">
        <v>5200000000</v>
      </c>
      <c r="F487" s="204"/>
      <c r="G487" s="204"/>
      <c r="H487" s="171">
        <f>H488</f>
        <v>146063.86</v>
      </c>
      <c r="I487" s="209">
        <f t="shared" si="100"/>
        <v>146.06385999999998</v>
      </c>
      <c r="J487" s="209">
        <f t="shared" si="102"/>
        <v>23.856270000000002</v>
      </c>
      <c r="K487" s="337">
        <f t="shared" si="105"/>
        <v>23856.27</v>
      </c>
      <c r="L487" s="337">
        <f t="shared" si="105"/>
        <v>23856.27</v>
      </c>
      <c r="M487" s="337">
        <f t="shared" si="104"/>
        <v>23.856270000000002</v>
      </c>
    </row>
    <row r="488" spans="1:13" s="149" customFormat="1" ht="54" customHeight="1">
      <c r="A488" s="140" t="s">
        <v>78</v>
      </c>
      <c r="B488" s="204">
        <v>950</v>
      </c>
      <c r="C488" s="204">
        <v>14</v>
      </c>
      <c r="D488" s="148" t="s">
        <v>174</v>
      </c>
      <c r="E488" s="148" t="s">
        <v>452</v>
      </c>
      <c r="F488" s="204"/>
      <c r="G488" s="204"/>
      <c r="H488" s="171">
        <f>H494+H489+H499</f>
        <v>146063.86</v>
      </c>
      <c r="I488" s="209">
        <f t="shared" si="100"/>
        <v>146.06385999999998</v>
      </c>
      <c r="J488" s="209">
        <f t="shared" si="102"/>
        <v>23.856270000000002</v>
      </c>
      <c r="K488" s="337">
        <f>K494+K489</f>
        <v>23856.27</v>
      </c>
      <c r="L488" s="337">
        <f>L494+L489</f>
        <v>23856.27</v>
      </c>
      <c r="M488" s="337">
        <f t="shared" si="104"/>
        <v>23.856270000000002</v>
      </c>
    </row>
    <row r="489" spans="1:13" ht="37.5" customHeight="1">
      <c r="A489" s="140" t="s">
        <v>334</v>
      </c>
      <c r="B489" s="204">
        <v>950</v>
      </c>
      <c r="C489" s="204">
        <v>14</v>
      </c>
      <c r="D489" s="148" t="s">
        <v>174</v>
      </c>
      <c r="E489" s="148" t="s">
        <v>455</v>
      </c>
      <c r="F489" s="204"/>
      <c r="G489" s="204"/>
      <c r="H489" s="171">
        <f>H490</f>
        <v>23856.27</v>
      </c>
      <c r="I489" s="209">
        <f t="shared" si="100"/>
        <v>23.856270000000002</v>
      </c>
      <c r="J489" s="209">
        <f t="shared" si="102"/>
        <v>23.856270000000002</v>
      </c>
      <c r="K489" s="337">
        <f aca="true" t="shared" si="106" ref="K489:L491">K490</f>
        <v>23856.27</v>
      </c>
      <c r="L489" s="337">
        <f t="shared" si="106"/>
        <v>23856.27</v>
      </c>
      <c r="M489" s="337">
        <f t="shared" si="104"/>
        <v>23.856270000000002</v>
      </c>
    </row>
    <row r="490" spans="1:13" ht="17.25" customHeight="1">
      <c r="A490" s="140" t="s">
        <v>103</v>
      </c>
      <c r="B490" s="204">
        <v>950</v>
      </c>
      <c r="C490" s="204">
        <v>14</v>
      </c>
      <c r="D490" s="148" t="s">
        <v>174</v>
      </c>
      <c r="E490" s="148" t="s">
        <v>455</v>
      </c>
      <c r="F490" s="204">
        <v>500</v>
      </c>
      <c r="G490" s="204"/>
      <c r="H490" s="171">
        <f>H491</f>
        <v>23856.27</v>
      </c>
      <c r="I490" s="209">
        <f t="shared" si="100"/>
        <v>23.856270000000002</v>
      </c>
      <c r="J490" s="209">
        <f t="shared" si="102"/>
        <v>23.856270000000002</v>
      </c>
      <c r="K490" s="337">
        <f t="shared" si="106"/>
        <v>23856.27</v>
      </c>
      <c r="L490" s="337">
        <f t="shared" si="106"/>
        <v>23856.27</v>
      </c>
      <c r="M490" s="337">
        <f t="shared" si="104"/>
        <v>23.856270000000002</v>
      </c>
    </row>
    <row r="491" spans="1:13" ht="24.75" customHeight="1" hidden="1">
      <c r="A491" s="176" t="s">
        <v>68</v>
      </c>
      <c r="B491" s="204">
        <v>950</v>
      </c>
      <c r="C491" s="204">
        <v>14</v>
      </c>
      <c r="D491" s="148" t="s">
        <v>174</v>
      </c>
      <c r="E491" s="148" t="s">
        <v>455</v>
      </c>
      <c r="F491" s="229">
        <v>540</v>
      </c>
      <c r="G491" s="229">
        <v>200</v>
      </c>
      <c r="H491" s="171">
        <f>H492</f>
        <v>23856.27</v>
      </c>
      <c r="I491" s="209">
        <f t="shared" si="100"/>
        <v>23.856270000000002</v>
      </c>
      <c r="J491" s="209"/>
      <c r="K491" s="337">
        <f t="shared" si="106"/>
        <v>23856.27</v>
      </c>
      <c r="L491" s="337">
        <f t="shared" si="106"/>
        <v>23856.27</v>
      </c>
      <c r="M491" s="337">
        <f t="shared" si="104"/>
        <v>23.856270000000002</v>
      </c>
    </row>
    <row r="492" spans="1:13" ht="24.75" customHeight="1" hidden="1">
      <c r="A492" s="176" t="s">
        <v>60</v>
      </c>
      <c r="B492" s="204">
        <v>950</v>
      </c>
      <c r="C492" s="204">
        <v>14</v>
      </c>
      <c r="D492" s="148" t="s">
        <v>174</v>
      </c>
      <c r="E492" s="148" t="s">
        <v>455</v>
      </c>
      <c r="F492" s="229">
        <v>540</v>
      </c>
      <c r="G492" s="229">
        <v>250</v>
      </c>
      <c r="H492" s="171">
        <f>H493</f>
        <v>23856.27</v>
      </c>
      <c r="I492" s="209">
        <f t="shared" si="100"/>
        <v>23.856270000000002</v>
      </c>
      <c r="J492" s="209"/>
      <c r="K492" s="337">
        <v>23856.27</v>
      </c>
      <c r="L492" s="337">
        <v>23856.27</v>
      </c>
      <c r="M492" s="337">
        <f t="shared" si="104"/>
        <v>23.856270000000002</v>
      </c>
    </row>
    <row r="493" spans="1:13" ht="24.75" customHeight="1" hidden="1">
      <c r="A493" s="176" t="s">
        <v>62</v>
      </c>
      <c r="B493" s="204">
        <v>950</v>
      </c>
      <c r="C493" s="204">
        <v>14</v>
      </c>
      <c r="D493" s="148" t="s">
        <v>174</v>
      </c>
      <c r="E493" s="148" t="s">
        <v>455</v>
      </c>
      <c r="F493" s="229">
        <v>540</v>
      </c>
      <c r="G493" s="229">
        <v>251</v>
      </c>
      <c r="H493" s="171">
        <v>23856.27</v>
      </c>
      <c r="I493" s="209">
        <f t="shared" si="100"/>
        <v>23.856270000000002</v>
      </c>
      <c r="J493" s="209"/>
      <c r="K493" s="337">
        <v>0</v>
      </c>
      <c r="L493" s="337">
        <v>0</v>
      </c>
      <c r="M493" s="337">
        <f t="shared" si="104"/>
        <v>0</v>
      </c>
    </row>
    <row r="494" spans="1:13" ht="27" customHeight="1">
      <c r="A494" s="140" t="s">
        <v>454</v>
      </c>
      <c r="B494" s="204">
        <v>950</v>
      </c>
      <c r="C494" s="204">
        <v>14</v>
      </c>
      <c r="D494" s="148" t="s">
        <v>174</v>
      </c>
      <c r="E494" s="148" t="s">
        <v>456</v>
      </c>
      <c r="F494" s="204"/>
      <c r="G494" s="204"/>
      <c r="H494" s="171">
        <f>H495</f>
        <v>49271.85</v>
      </c>
      <c r="I494" s="209">
        <f t="shared" si="100"/>
        <v>49.27185</v>
      </c>
      <c r="J494" s="209">
        <f aca="true" t="shared" si="107" ref="J494:J503">K494/1000</f>
        <v>0</v>
      </c>
      <c r="K494" s="337">
        <f aca="true" t="shared" si="108" ref="K494:L501">K495</f>
        <v>0</v>
      </c>
      <c r="L494" s="337">
        <f t="shared" si="108"/>
        <v>0</v>
      </c>
      <c r="M494" s="337">
        <f t="shared" si="104"/>
        <v>0</v>
      </c>
    </row>
    <row r="495" spans="1:13" ht="15">
      <c r="A495" s="140" t="s">
        <v>103</v>
      </c>
      <c r="B495" s="204">
        <v>950</v>
      </c>
      <c r="C495" s="204">
        <v>14</v>
      </c>
      <c r="D495" s="148" t="s">
        <v>174</v>
      </c>
      <c r="E495" s="148" t="s">
        <v>456</v>
      </c>
      <c r="F495" s="204">
        <v>500</v>
      </c>
      <c r="G495" s="204"/>
      <c r="H495" s="171">
        <f>H496</f>
        <v>49271.85</v>
      </c>
      <c r="I495" s="209">
        <f t="shared" si="100"/>
        <v>49.27185</v>
      </c>
      <c r="J495" s="209">
        <f t="shared" si="107"/>
        <v>0</v>
      </c>
      <c r="K495" s="337">
        <f t="shared" si="108"/>
        <v>0</v>
      </c>
      <c r="L495" s="337">
        <f t="shared" si="108"/>
        <v>0</v>
      </c>
      <c r="M495" s="337">
        <f t="shared" si="104"/>
        <v>0</v>
      </c>
    </row>
    <row r="496" spans="1:13" ht="15" hidden="1">
      <c r="A496" s="176" t="s">
        <v>68</v>
      </c>
      <c r="B496" s="204">
        <v>950</v>
      </c>
      <c r="C496" s="204">
        <v>14</v>
      </c>
      <c r="D496" s="148" t="s">
        <v>174</v>
      </c>
      <c r="E496" s="148" t="s">
        <v>456</v>
      </c>
      <c r="F496" s="229">
        <v>540</v>
      </c>
      <c r="G496" s="229">
        <v>200</v>
      </c>
      <c r="H496" s="171">
        <f>H497</f>
        <v>49271.85</v>
      </c>
      <c r="I496" s="343">
        <f t="shared" si="100"/>
        <v>49.27185</v>
      </c>
      <c r="J496" s="343">
        <f t="shared" si="107"/>
        <v>0</v>
      </c>
      <c r="K496" s="337">
        <f t="shared" si="108"/>
        <v>0</v>
      </c>
      <c r="L496" s="337">
        <f t="shared" si="108"/>
        <v>0</v>
      </c>
      <c r="M496" s="337">
        <f t="shared" si="104"/>
        <v>0</v>
      </c>
    </row>
    <row r="497" spans="1:13" ht="15" hidden="1">
      <c r="A497" s="176" t="s">
        <v>60</v>
      </c>
      <c r="B497" s="204">
        <v>950</v>
      </c>
      <c r="C497" s="204">
        <v>14</v>
      </c>
      <c r="D497" s="148" t="s">
        <v>174</v>
      </c>
      <c r="E497" s="148" t="s">
        <v>456</v>
      </c>
      <c r="F497" s="229">
        <v>540</v>
      </c>
      <c r="G497" s="229">
        <v>250</v>
      </c>
      <c r="H497" s="171">
        <f>H498</f>
        <v>49271.85</v>
      </c>
      <c r="I497" s="343">
        <f t="shared" si="100"/>
        <v>49.27185</v>
      </c>
      <c r="J497" s="343">
        <f t="shared" si="107"/>
        <v>0</v>
      </c>
      <c r="K497" s="337">
        <v>0</v>
      </c>
      <c r="L497" s="337">
        <v>0</v>
      </c>
      <c r="M497" s="337">
        <f t="shared" si="104"/>
        <v>0</v>
      </c>
    </row>
    <row r="498" spans="1:13" ht="27" hidden="1">
      <c r="A498" s="176" t="s">
        <v>62</v>
      </c>
      <c r="B498" s="204">
        <v>950</v>
      </c>
      <c r="C498" s="204">
        <v>14</v>
      </c>
      <c r="D498" s="148" t="s">
        <v>174</v>
      </c>
      <c r="E498" s="148" t="s">
        <v>456</v>
      </c>
      <c r="F498" s="229">
        <v>540</v>
      </c>
      <c r="G498" s="229">
        <v>251</v>
      </c>
      <c r="H498" s="171">
        <v>49271.85</v>
      </c>
      <c r="I498" s="343">
        <f t="shared" si="100"/>
        <v>49.27185</v>
      </c>
      <c r="J498" s="343">
        <f t="shared" si="107"/>
        <v>0</v>
      </c>
      <c r="K498" s="337">
        <v>0</v>
      </c>
      <c r="L498" s="337">
        <v>0</v>
      </c>
      <c r="M498" s="337">
        <f t="shared" si="104"/>
        <v>0</v>
      </c>
    </row>
    <row r="499" spans="1:13" ht="44.25" customHeight="1">
      <c r="A499" s="140" t="s">
        <v>475</v>
      </c>
      <c r="B499" s="204">
        <v>950</v>
      </c>
      <c r="C499" s="204">
        <v>14</v>
      </c>
      <c r="D499" s="148" t="s">
        <v>174</v>
      </c>
      <c r="E499" s="148" t="s">
        <v>497</v>
      </c>
      <c r="F499" s="204"/>
      <c r="G499" s="204"/>
      <c r="H499" s="171">
        <f>H500</f>
        <v>72935.74</v>
      </c>
      <c r="I499" s="209">
        <f>H499/1000</f>
        <v>72.93574000000001</v>
      </c>
      <c r="J499" s="209">
        <f t="shared" si="107"/>
        <v>0</v>
      </c>
      <c r="K499" s="337">
        <f t="shared" si="108"/>
        <v>0</v>
      </c>
      <c r="L499" s="337">
        <f t="shared" si="108"/>
        <v>0</v>
      </c>
      <c r="M499" s="337">
        <f t="shared" si="104"/>
        <v>0</v>
      </c>
    </row>
    <row r="500" spans="1:13" ht="15">
      <c r="A500" s="140" t="s">
        <v>103</v>
      </c>
      <c r="B500" s="204">
        <v>950</v>
      </c>
      <c r="C500" s="204">
        <v>14</v>
      </c>
      <c r="D500" s="148" t="s">
        <v>174</v>
      </c>
      <c r="E500" s="148" t="s">
        <v>497</v>
      </c>
      <c r="F500" s="204">
        <v>500</v>
      </c>
      <c r="G500" s="204"/>
      <c r="H500" s="171">
        <f>H501</f>
        <v>72935.74</v>
      </c>
      <c r="I500" s="209">
        <f>H500/1000</f>
        <v>72.93574000000001</v>
      </c>
      <c r="J500" s="209">
        <f t="shared" si="107"/>
        <v>0</v>
      </c>
      <c r="K500" s="337">
        <f t="shared" si="108"/>
        <v>0</v>
      </c>
      <c r="L500" s="337">
        <f t="shared" si="108"/>
        <v>0</v>
      </c>
      <c r="M500" s="337">
        <f t="shared" si="104"/>
        <v>0</v>
      </c>
    </row>
    <row r="501" spans="1:13" ht="15" hidden="1">
      <c r="A501" s="150" t="s">
        <v>68</v>
      </c>
      <c r="B501" s="147">
        <v>950</v>
      </c>
      <c r="C501" s="147">
        <v>14</v>
      </c>
      <c r="D501" s="139" t="s">
        <v>174</v>
      </c>
      <c r="E501" s="139" t="s">
        <v>456</v>
      </c>
      <c r="F501" s="151">
        <v>540</v>
      </c>
      <c r="G501" s="151">
        <v>200</v>
      </c>
      <c r="H501" s="159">
        <f>H502</f>
        <v>72935.74</v>
      </c>
      <c r="I501" s="183">
        <f>H501/1000</f>
        <v>72.93574000000001</v>
      </c>
      <c r="J501" s="184">
        <f t="shared" si="107"/>
        <v>0</v>
      </c>
      <c r="K501" s="159">
        <f t="shared" si="108"/>
        <v>0</v>
      </c>
      <c r="L501" s="159">
        <f t="shared" si="108"/>
        <v>0</v>
      </c>
      <c r="M501" s="170">
        <f t="shared" si="104"/>
        <v>0</v>
      </c>
    </row>
    <row r="502" spans="1:13" ht="15" hidden="1">
      <c r="A502" s="150" t="s">
        <v>60</v>
      </c>
      <c r="B502" s="147">
        <v>950</v>
      </c>
      <c r="C502" s="147">
        <v>14</v>
      </c>
      <c r="D502" s="139" t="s">
        <v>174</v>
      </c>
      <c r="E502" s="139" t="s">
        <v>456</v>
      </c>
      <c r="F502" s="151">
        <v>540</v>
      </c>
      <c r="G502" s="151">
        <v>250</v>
      </c>
      <c r="H502" s="159">
        <f>H503</f>
        <v>72935.74</v>
      </c>
      <c r="I502" s="183">
        <f>H502/1000</f>
        <v>72.93574000000001</v>
      </c>
      <c r="J502" s="184">
        <f t="shared" si="107"/>
        <v>0</v>
      </c>
      <c r="K502" s="159">
        <v>0</v>
      </c>
      <c r="L502" s="159">
        <v>0</v>
      </c>
      <c r="M502" s="170">
        <f t="shared" si="104"/>
        <v>0</v>
      </c>
    </row>
    <row r="503" spans="1:13" ht="24" hidden="1">
      <c r="A503" s="150" t="s">
        <v>62</v>
      </c>
      <c r="B503" s="147">
        <v>950</v>
      </c>
      <c r="C503" s="147">
        <v>14</v>
      </c>
      <c r="D503" s="139" t="s">
        <v>174</v>
      </c>
      <c r="E503" s="139" t="s">
        <v>456</v>
      </c>
      <c r="F503" s="151">
        <v>540</v>
      </c>
      <c r="G503" s="151">
        <v>251</v>
      </c>
      <c r="H503" s="159">
        <v>72935.74</v>
      </c>
      <c r="I503" s="183">
        <f>H503/1000</f>
        <v>72.93574000000001</v>
      </c>
      <c r="J503" s="184">
        <f t="shared" si="107"/>
        <v>0</v>
      </c>
      <c r="K503" s="159">
        <v>0</v>
      </c>
      <c r="L503" s="159">
        <v>0</v>
      </c>
      <c r="M503" s="170">
        <f t="shared" si="104"/>
        <v>0</v>
      </c>
    </row>
    <row r="504" spans="1:12" ht="15">
      <c r="A504" s="152"/>
      <c r="B504" s="152"/>
      <c r="C504" s="152"/>
      <c r="D504" s="152"/>
      <c r="E504" s="152"/>
      <c r="F504" s="152"/>
      <c r="G504" s="152"/>
      <c r="H504" s="153"/>
      <c r="I504" s="153"/>
      <c r="J504" s="153"/>
      <c r="K504" s="153"/>
      <c r="L504" s="153"/>
    </row>
    <row r="505" spans="1:12" ht="15">
      <c r="A505" s="152"/>
      <c r="B505" s="152"/>
      <c r="C505" s="152"/>
      <c r="D505" s="152"/>
      <c r="E505" s="152"/>
      <c r="F505" s="152"/>
      <c r="G505" s="152"/>
      <c r="H505" s="153"/>
      <c r="I505" s="153"/>
      <c r="J505" s="153"/>
      <c r="K505" s="153"/>
      <c r="L505" s="153"/>
    </row>
    <row r="506" spans="1:12" ht="15">
      <c r="A506" s="152"/>
      <c r="B506" s="152"/>
      <c r="C506" s="152"/>
      <c r="D506" s="152"/>
      <c r="E506" s="152"/>
      <c r="F506" s="152"/>
      <c r="G506" s="152"/>
      <c r="H506" s="153"/>
      <c r="I506" s="153"/>
      <c r="J506" s="153"/>
      <c r="K506" s="153"/>
      <c r="L506" s="153"/>
    </row>
    <row r="507" spans="1:12" ht="15">
      <c r="A507" s="152"/>
      <c r="B507" s="152"/>
      <c r="C507" s="152"/>
      <c r="D507" s="152"/>
      <c r="E507" s="152"/>
      <c r="F507" s="152"/>
      <c r="G507" s="152"/>
      <c r="H507" s="153"/>
      <c r="I507" s="153"/>
      <c r="J507" s="153"/>
      <c r="K507" s="153"/>
      <c r="L507" s="153"/>
    </row>
    <row r="508" spans="1:12" ht="15">
      <c r="A508" s="152"/>
      <c r="B508" s="152"/>
      <c r="C508" s="152"/>
      <c r="D508" s="152"/>
      <c r="E508" s="152"/>
      <c r="F508" s="152"/>
      <c r="G508" s="152"/>
      <c r="H508" s="153"/>
      <c r="I508" s="153"/>
      <c r="J508" s="153"/>
      <c r="K508" s="153"/>
      <c r="L508" s="153"/>
    </row>
    <row r="509" spans="1:12" ht="15">
      <c r="A509" s="152"/>
      <c r="B509" s="152"/>
      <c r="C509" s="152"/>
      <c r="D509" s="152"/>
      <c r="E509" s="152"/>
      <c r="F509" s="152"/>
      <c r="G509" s="152"/>
      <c r="H509" s="153"/>
      <c r="I509" s="153"/>
      <c r="J509" s="153"/>
      <c r="K509" s="153"/>
      <c r="L509" s="153"/>
    </row>
    <row r="510" spans="1:12" ht="15">
      <c r="A510" s="152"/>
      <c r="B510" s="152"/>
      <c r="C510" s="152"/>
      <c r="D510" s="152"/>
      <c r="E510" s="152"/>
      <c r="F510" s="152"/>
      <c r="G510" s="152"/>
      <c r="H510" s="153"/>
      <c r="I510" s="153"/>
      <c r="J510" s="153"/>
      <c r="K510" s="153"/>
      <c r="L510" s="153"/>
    </row>
    <row r="511" spans="1:12" ht="15">
      <c r="A511" s="152"/>
      <c r="B511" s="152"/>
      <c r="C511" s="152"/>
      <c r="D511" s="152"/>
      <c r="E511" s="152"/>
      <c r="F511" s="152"/>
      <c r="G511" s="152"/>
      <c r="H511" s="153"/>
      <c r="I511" s="153"/>
      <c r="J511" s="153"/>
      <c r="K511" s="153"/>
      <c r="L511" s="153"/>
    </row>
    <row r="512" spans="1:12" ht="15">
      <c r="A512" s="152"/>
      <c r="B512" s="152"/>
      <c r="C512" s="152"/>
      <c r="D512" s="152"/>
      <c r="E512" s="152"/>
      <c r="F512" s="152"/>
      <c r="G512" s="152"/>
      <c r="H512" s="153"/>
      <c r="I512" s="153"/>
      <c r="J512" s="153"/>
      <c r="K512" s="153"/>
      <c r="L512" s="153"/>
    </row>
    <row r="513" spans="1:12" ht="15">
      <c r="A513" s="152"/>
      <c r="B513" s="152"/>
      <c r="C513" s="152"/>
      <c r="D513" s="152"/>
      <c r="E513" s="152"/>
      <c r="F513" s="152"/>
      <c r="G513" s="152"/>
      <c r="H513" s="153"/>
      <c r="I513" s="153"/>
      <c r="J513" s="153"/>
      <c r="K513" s="153"/>
      <c r="L513" s="153"/>
    </row>
    <row r="514" spans="1:12" ht="15">
      <c r="A514" s="152"/>
      <c r="B514" s="152"/>
      <c r="C514" s="152"/>
      <c r="D514" s="152"/>
      <c r="E514" s="152"/>
      <c r="F514" s="152"/>
      <c r="G514" s="152"/>
      <c r="H514" s="153"/>
      <c r="I514" s="153"/>
      <c r="J514" s="153"/>
      <c r="K514" s="153"/>
      <c r="L514" s="153"/>
    </row>
    <row r="515" spans="1:12" ht="15">
      <c r="A515" s="152"/>
      <c r="B515" s="152"/>
      <c r="C515" s="152"/>
      <c r="D515" s="152"/>
      <c r="E515" s="152"/>
      <c r="F515" s="152"/>
      <c r="G515" s="152"/>
      <c r="H515" s="153"/>
      <c r="I515" s="153"/>
      <c r="J515" s="153"/>
      <c r="K515" s="153"/>
      <c r="L515" s="153"/>
    </row>
    <row r="516" spans="1:12" ht="15">
      <c r="A516" s="152"/>
      <c r="B516" s="152"/>
      <c r="C516" s="152"/>
      <c r="D516" s="152"/>
      <c r="E516" s="152"/>
      <c r="F516" s="152"/>
      <c r="G516" s="152"/>
      <c r="H516" s="153"/>
      <c r="I516" s="153"/>
      <c r="J516" s="153"/>
      <c r="K516" s="153"/>
      <c r="L516" s="153"/>
    </row>
    <row r="517" spans="1:12" ht="15">
      <c r="A517" s="152"/>
      <c r="B517" s="152"/>
      <c r="C517" s="152"/>
      <c r="D517" s="152"/>
      <c r="E517" s="152"/>
      <c r="F517" s="152"/>
      <c r="G517" s="152"/>
      <c r="H517" s="153"/>
      <c r="I517" s="153"/>
      <c r="J517" s="153"/>
      <c r="K517" s="153"/>
      <c r="L517" s="153"/>
    </row>
    <row r="518" spans="1:12" ht="15">
      <c r="A518" s="152"/>
      <c r="B518" s="152"/>
      <c r="C518" s="152"/>
      <c r="D518" s="152"/>
      <c r="E518" s="152"/>
      <c r="F518" s="152"/>
      <c r="G518" s="152"/>
      <c r="H518" s="153"/>
      <c r="I518" s="153"/>
      <c r="J518" s="153"/>
      <c r="K518" s="153"/>
      <c r="L518" s="153"/>
    </row>
    <row r="519" spans="1:12" ht="15">
      <c r="A519" s="152"/>
      <c r="B519" s="152"/>
      <c r="C519" s="152"/>
      <c r="D519" s="152"/>
      <c r="E519" s="152"/>
      <c r="F519" s="152"/>
      <c r="G519" s="152"/>
      <c r="H519" s="153"/>
      <c r="I519" s="153"/>
      <c r="J519" s="153"/>
      <c r="K519" s="153"/>
      <c r="L519" s="153"/>
    </row>
    <row r="520" spans="1:12" ht="15">
      <c r="A520" s="152"/>
      <c r="B520" s="152"/>
      <c r="C520" s="152"/>
      <c r="D520" s="152"/>
      <c r="E520" s="152"/>
      <c r="F520" s="152"/>
      <c r="G520" s="152"/>
      <c r="H520" s="153"/>
      <c r="I520" s="153"/>
      <c r="J520" s="153"/>
      <c r="K520" s="153"/>
      <c r="L520" s="153"/>
    </row>
    <row r="521" spans="1:12" ht="15">
      <c r="A521" s="152"/>
      <c r="B521" s="152"/>
      <c r="C521" s="152"/>
      <c r="D521" s="152"/>
      <c r="E521" s="152"/>
      <c r="F521" s="152"/>
      <c r="G521" s="152"/>
      <c r="H521" s="153"/>
      <c r="I521" s="153"/>
      <c r="J521" s="153"/>
      <c r="K521" s="153"/>
      <c r="L521" s="153"/>
    </row>
    <row r="522" spans="1:12" ht="15">
      <c r="A522" s="152"/>
      <c r="B522" s="152"/>
      <c r="C522" s="152"/>
      <c r="D522" s="152"/>
      <c r="E522" s="152"/>
      <c r="F522" s="152"/>
      <c r="G522" s="152"/>
      <c r="H522" s="153"/>
      <c r="I522" s="153"/>
      <c r="J522" s="153"/>
      <c r="K522" s="153"/>
      <c r="L522" s="153"/>
    </row>
    <row r="523" spans="1:12" ht="15">
      <c r="A523" s="152"/>
      <c r="B523" s="152"/>
      <c r="C523" s="152"/>
      <c r="D523" s="152"/>
      <c r="E523" s="152"/>
      <c r="F523" s="152"/>
      <c r="G523" s="152"/>
      <c r="H523" s="153"/>
      <c r="I523" s="153"/>
      <c r="J523" s="153"/>
      <c r="K523" s="153"/>
      <c r="L523" s="153"/>
    </row>
    <row r="524" spans="1:12" ht="15">
      <c r="A524" s="152"/>
      <c r="B524" s="152"/>
      <c r="C524" s="152"/>
      <c r="D524" s="152"/>
      <c r="E524" s="152"/>
      <c r="F524" s="152"/>
      <c r="G524" s="152"/>
      <c r="H524" s="153"/>
      <c r="I524" s="153"/>
      <c r="J524" s="153"/>
      <c r="K524" s="153"/>
      <c r="L524" s="153"/>
    </row>
    <row r="525" spans="1:12" ht="15">
      <c r="A525" s="152"/>
      <c r="B525" s="152"/>
      <c r="C525" s="152"/>
      <c r="D525" s="152"/>
      <c r="E525" s="152"/>
      <c r="F525" s="152"/>
      <c r="G525" s="152"/>
      <c r="H525" s="153"/>
      <c r="I525" s="153"/>
      <c r="J525" s="153"/>
      <c r="K525" s="153"/>
      <c r="L525" s="153"/>
    </row>
    <row r="526" spans="1:12" ht="15">
      <c r="A526" s="152"/>
      <c r="B526" s="152"/>
      <c r="C526" s="152"/>
      <c r="D526" s="152"/>
      <c r="E526" s="152"/>
      <c r="F526" s="152"/>
      <c r="G526" s="152"/>
      <c r="H526" s="153"/>
      <c r="I526" s="153"/>
      <c r="J526" s="153"/>
      <c r="K526" s="153"/>
      <c r="L526" s="153"/>
    </row>
    <row r="527" spans="1:12" ht="15">
      <c r="A527" s="152"/>
      <c r="B527" s="152"/>
      <c r="C527" s="152"/>
      <c r="D527" s="152"/>
      <c r="E527" s="152"/>
      <c r="F527" s="152"/>
      <c r="G527" s="152"/>
      <c r="H527" s="153"/>
      <c r="I527" s="153"/>
      <c r="J527" s="153"/>
      <c r="K527" s="153"/>
      <c r="L527" s="153"/>
    </row>
    <row r="528" spans="1:12" ht="15">
      <c r="A528" s="152"/>
      <c r="B528" s="152"/>
      <c r="C528" s="152"/>
      <c r="D528" s="152"/>
      <c r="E528" s="152"/>
      <c r="F528" s="152"/>
      <c r="G528" s="152"/>
      <c r="H528" s="153"/>
      <c r="I528" s="153"/>
      <c r="J528" s="153"/>
      <c r="K528" s="153"/>
      <c r="L528" s="153"/>
    </row>
    <row r="529" spans="1:12" ht="15">
      <c r="A529" s="152"/>
      <c r="B529" s="152"/>
      <c r="C529" s="152"/>
      <c r="D529" s="152"/>
      <c r="E529" s="152"/>
      <c r="F529" s="152"/>
      <c r="G529" s="152"/>
      <c r="H529" s="153"/>
      <c r="I529" s="153"/>
      <c r="J529" s="153"/>
      <c r="K529" s="153"/>
      <c r="L529" s="153"/>
    </row>
    <row r="530" spans="1:12" ht="15">
      <c r="A530" s="152"/>
      <c r="B530" s="152"/>
      <c r="C530" s="152"/>
      <c r="D530" s="152"/>
      <c r="E530" s="152"/>
      <c r="F530" s="152"/>
      <c r="G530" s="152"/>
      <c r="H530" s="153"/>
      <c r="I530" s="153"/>
      <c r="J530" s="153"/>
      <c r="K530" s="153"/>
      <c r="L530" s="153"/>
    </row>
    <row r="531" spans="1:12" ht="15">
      <c r="A531" s="152"/>
      <c r="B531" s="152"/>
      <c r="C531" s="152"/>
      <c r="D531" s="152"/>
      <c r="E531" s="152"/>
      <c r="F531" s="152"/>
      <c r="G531" s="152"/>
      <c r="H531" s="153"/>
      <c r="I531" s="153"/>
      <c r="J531" s="153"/>
      <c r="K531" s="153"/>
      <c r="L531" s="153"/>
    </row>
    <row r="532" spans="1:12" ht="15">
      <c r="A532" s="152"/>
      <c r="B532" s="152"/>
      <c r="C532" s="152"/>
      <c r="D532" s="152"/>
      <c r="E532" s="152"/>
      <c r="F532" s="152"/>
      <c r="G532" s="152"/>
      <c r="H532" s="153"/>
      <c r="I532" s="153"/>
      <c r="J532" s="153"/>
      <c r="K532" s="153"/>
      <c r="L532" s="153"/>
    </row>
    <row r="533" spans="1:12" ht="15">
      <c r="A533" s="152"/>
      <c r="B533" s="152"/>
      <c r="C533" s="152"/>
      <c r="D533" s="152"/>
      <c r="E533" s="152"/>
      <c r="F533" s="152"/>
      <c r="G533" s="152"/>
      <c r="H533" s="153"/>
      <c r="I533" s="153"/>
      <c r="J533" s="153"/>
      <c r="K533" s="153"/>
      <c r="L533" s="153"/>
    </row>
    <row r="534" spans="1:12" ht="15">
      <c r="A534" s="152"/>
      <c r="B534" s="152"/>
      <c r="C534" s="152"/>
      <c r="D534" s="152"/>
      <c r="E534" s="152"/>
      <c r="F534" s="152"/>
      <c r="G534" s="152"/>
      <c r="H534" s="153"/>
      <c r="I534" s="153"/>
      <c r="J534" s="153"/>
      <c r="K534" s="153"/>
      <c r="L534" s="153"/>
    </row>
    <row r="535" spans="1:12" ht="15">
      <c r="A535" s="152"/>
      <c r="B535" s="152"/>
      <c r="C535" s="152"/>
      <c r="D535" s="152"/>
      <c r="E535" s="152"/>
      <c r="F535" s="152"/>
      <c r="G535" s="152"/>
      <c r="H535" s="153"/>
      <c r="I535" s="153"/>
      <c r="J535" s="153"/>
      <c r="K535" s="153"/>
      <c r="L535" s="153"/>
    </row>
    <row r="536" spans="1:12" ht="15">
      <c r="A536" s="152"/>
      <c r="B536" s="152"/>
      <c r="C536" s="152"/>
      <c r="D536" s="152"/>
      <c r="E536" s="152"/>
      <c r="F536" s="152"/>
      <c r="G536" s="152"/>
      <c r="H536" s="153"/>
      <c r="I536" s="153"/>
      <c r="J536" s="153"/>
      <c r="K536" s="153"/>
      <c r="L536" s="153"/>
    </row>
    <row r="537" spans="1:12" ht="15">
      <c r="A537" s="152"/>
      <c r="B537" s="152"/>
      <c r="C537" s="152"/>
      <c r="D537" s="152"/>
      <c r="E537" s="152"/>
      <c r="F537" s="152"/>
      <c r="G537" s="152"/>
      <c r="H537" s="153"/>
      <c r="I537" s="153"/>
      <c r="J537" s="153"/>
      <c r="K537" s="153"/>
      <c r="L537" s="153"/>
    </row>
    <row r="538" spans="1:12" ht="15">
      <c r="A538" s="152"/>
      <c r="B538" s="152"/>
      <c r="C538" s="152"/>
      <c r="D538" s="152"/>
      <c r="E538" s="152"/>
      <c r="F538" s="152"/>
      <c r="G538" s="152"/>
      <c r="H538" s="153"/>
      <c r="I538" s="153"/>
      <c r="J538" s="153"/>
      <c r="K538" s="153"/>
      <c r="L538" s="153"/>
    </row>
    <row r="539" spans="1:12" ht="15">
      <c r="A539" s="152"/>
      <c r="B539" s="152"/>
      <c r="C539" s="152"/>
      <c r="D539" s="152"/>
      <c r="E539" s="152"/>
      <c r="F539" s="152"/>
      <c r="G539" s="152"/>
      <c r="H539" s="153"/>
      <c r="I539" s="153"/>
      <c r="J539" s="153"/>
      <c r="K539" s="153"/>
      <c r="L539" s="153"/>
    </row>
    <row r="540" spans="1:12" ht="15">
      <c r="A540" s="152"/>
      <c r="B540" s="152"/>
      <c r="C540" s="152"/>
      <c r="D540" s="152"/>
      <c r="E540" s="152"/>
      <c r="F540" s="152"/>
      <c r="G540" s="152"/>
      <c r="H540" s="153"/>
      <c r="I540" s="153"/>
      <c r="J540" s="153"/>
      <c r="K540" s="153"/>
      <c r="L540" s="153"/>
    </row>
    <row r="541" spans="1:12" ht="15">
      <c r="A541" s="152"/>
      <c r="B541" s="152"/>
      <c r="C541" s="152"/>
      <c r="D541" s="152"/>
      <c r="E541" s="152"/>
      <c r="F541" s="152"/>
      <c r="G541" s="152"/>
      <c r="H541" s="153"/>
      <c r="I541" s="153"/>
      <c r="J541" s="153"/>
      <c r="K541" s="153"/>
      <c r="L541" s="153"/>
    </row>
    <row r="542" spans="1:12" ht="15">
      <c r="A542" s="152"/>
      <c r="B542" s="152"/>
      <c r="C542" s="152"/>
      <c r="D542" s="152"/>
      <c r="E542" s="152"/>
      <c r="F542" s="152"/>
      <c r="G542" s="152"/>
      <c r="H542" s="153"/>
      <c r="I542" s="153"/>
      <c r="J542" s="153"/>
      <c r="K542" s="153"/>
      <c r="L542" s="153"/>
    </row>
    <row r="543" spans="1:12" ht="15">
      <c r="A543" s="152"/>
      <c r="B543" s="152"/>
      <c r="C543" s="152"/>
      <c r="D543" s="152"/>
      <c r="E543" s="152"/>
      <c r="F543" s="152"/>
      <c r="G543" s="152"/>
      <c r="H543" s="153"/>
      <c r="I543" s="153"/>
      <c r="J543" s="153"/>
      <c r="K543" s="153"/>
      <c r="L543" s="153"/>
    </row>
    <row r="544" spans="1:12" ht="15">
      <c r="A544" s="152"/>
      <c r="B544" s="152"/>
      <c r="C544" s="152"/>
      <c r="D544" s="152"/>
      <c r="E544" s="152"/>
      <c r="F544" s="152"/>
      <c r="G544" s="152"/>
      <c r="H544" s="153"/>
      <c r="I544" s="153"/>
      <c r="J544" s="153"/>
      <c r="K544" s="153"/>
      <c r="L544" s="153"/>
    </row>
    <row r="545" spans="1:12" ht="15">
      <c r="A545" s="152"/>
      <c r="B545" s="152"/>
      <c r="C545" s="152"/>
      <c r="D545" s="152"/>
      <c r="E545" s="152"/>
      <c r="F545" s="152"/>
      <c r="G545" s="152"/>
      <c r="H545" s="153"/>
      <c r="I545" s="153"/>
      <c r="J545" s="153"/>
      <c r="K545" s="153"/>
      <c r="L545" s="153"/>
    </row>
    <row r="546" ht="15">
      <c r="G546" s="152"/>
    </row>
    <row r="547" ht="15">
      <c r="G547" s="152"/>
    </row>
  </sheetData>
  <sheetProtection/>
  <mergeCells count="7">
    <mergeCell ref="O352:AB352"/>
    <mergeCell ref="A8:M8"/>
    <mergeCell ref="I11:M11"/>
    <mergeCell ref="A13:A14"/>
    <mergeCell ref="C13:F13"/>
    <mergeCell ref="H13:M13"/>
    <mergeCell ref="O350:AB350"/>
  </mergeCells>
  <printOptions/>
  <pageMargins left="0.7874015748031497" right="0.1968503937007874" top="0.3937007874015748" bottom="0.3937007874015748" header="0.5118110236220472" footer="0.5118110236220472"/>
  <pageSetup fitToHeight="0" fitToWidth="1" horizontalDpi="600" verticalDpi="600" orientation="portrait" paperSize="9" scale="77" r:id="rId2"/>
  <headerFooter alignWithMargins="0">
    <oddHeader>&amp;C&amp;P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B546"/>
  <sheetViews>
    <sheetView view="pageBreakPreview" zoomScale="90" zoomScaleNormal="90" zoomScaleSheetLayoutView="90" zoomScalePageLayoutView="86" workbookViewId="0" topLeftCell="A320">
      <selection activeCell="A6" sqref="A6:M6"/>
    </sheetView>
  </sheetViews>
  <sheetFormatPr defaultColWidth="9.125" defaultRowHeight="12.75"/>
  <cols>
    <col min="1" max="1" width="54.00390625" style="132" customWidth="1"/>
    <col min="2" max="2" width="6.375" style="132" hidden="1" customWidth="1"/>
    <col min="3" max="3" width="4.50390625" style="132" customWidth="1"/>
    <col min="4" max="4" width="5.375" style="132" customWidth="1"/>
    <col min="5" max="5" width="13.00390625" style="132" hidden="1" customWidth="1"/>
    <col min="6" max="6" width="4.125" style="132" hidden="1" customWidth="1"/>
    <col min="7" max="7" width="4.375" style="132" hidden="1" customWidth="1"/>
    <col min="8" max="8" width="13.375" style="154" hidden="1" customWidth="1"/>
    <col min="9" max="9" width="13.125" style="154" customWidth="1"/>
    <col min="10" max="10" width="11.125" style="154" customWidth="1"/>
    <col min="11" max="11" width="13.00390625" style="154" hidden="1" customWidth="1"/>
    <col min="12" max="12" width="13.50390625" style="154" hidden="1" customWidth="1"/>
    <col min="13" max="13" width="16.125" style="132" customWidth="1"/>
    <col min="14" max="14" width="9.125" style="132" customWidth="1"/>
    <col min="15" max="15" width="16.50390625" style="132" customWidth="1"/>
    <col min="16" max="16384" width="9.125" style="132" customWidth="1"/>
  </cols>
  <sheetData>
    <row r="1" spans="2:13" ht="15.75"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1"/>
      <c r="M1" s="191"/>
    </row>
    <row r="2" spans="2:14" ht="15.75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24.75" customHeight="1">
      <c r="B3" s="162"/>
      <c r="C3" s="161"/>
      <c r="D3" s="161"/>
      <c r="E3" s="161"/>
      <c r="F3" s="120"/>
      <c r="G3" s="120"/>
      <c r="H3" s="120"/>
      <c r="I3" s="120"/>
      <c r="J3" s="120"/>
      <c r="K3" s="120"/>
      <c r="L3" s="120"/>
      <c r="M3" s="120"/>
      <c r="N3" s="120"/>
    </row>
    <row r="4" spans="5:12" ht="15.75">
      <c r="E4" s="133"/>
      <c r="F4" s="133"/>
      <c r="G4" s="133"/>
      <c r="H4" s="133"/>
      <c r="I4" s="133"/>
      <c r="J4" s="133"/>
      <c r="K4" s="133"/>
      <c r="L4" s="133"/>
    </row>
    <row r="5" spans="1:14" s="134" customFormat="1" ht="18.75" customHeight="1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</row>
    <row r="6" spans="1:14" s="134" customFormat="1" ht="60" customHeight="1">
      <c r="A6" s="365" t="s">
        <v>542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132"/>
    </row>
    <row r="7" spans="1:14" s="134" customFormat="1" ht="12.75" customHeight="1" hidden="1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32"/>
      <c r="N7" s="132"/>
    </row>
    <row r="8" spans="1:14" s="134" customFormat="1" ht="18" customHeight="1" hidden="1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32"/>
      <c r="N8" s="132"/>
    </row>
    <row r="9" spans="1:13" s="134" customFormat="1" ht="11.25" customHeight="1">
      <c r="A9" s="135"/>
      <c r="B9" s="136"/>
      <c r="C9" s="136"/>
      <c r="D9" s="136"/>
      <c r="E9" s="136"/>
      <c r="F9" s="136"/>
      <c r="G9" s="136"/>
      <c r="H9" s="137"/>
      <c r="I9" s="366" t="s">
        <v>21</v>
      </c>
      <c r="J9" s="366"/>
      <c r="K9" s="366"/>
      <c r="L9" s="366"/>
      <c r="M9" s="366"/>
    </row>
    <row r="10" spans="1:12" s="134" customFormat="1" ht="15" hidden="1">
      <c r="A10" s="135"/>
      <c r="B10" s="136"/>
      <c r="C10" s="136"/>
      <c r="D10" s="136"/>
      <c r="E10" s="136"/>
      <c r="F10" s="136"/>
      <c r="G10" s="136"/>
      <c r="H10" s="137"/>
      <c r="I10" s="137"/>
      <c r="J10" s="137"/>
      <c r="K10" s="137"/>
      <c r="L10" s="137"/>
    </row>
    <row r="11" spans="1:13" s="134" customFormat="1" ht="15.75" customHeight="1">
      <c r="A11" s="367" t="s">
        <v>162</v>
      </c>
      <c r="B11" s="196" t="s">
        <v>244</v>
      </c>
      <c r="C11" s="368" t="s">
        <v>122</v>
      </c>
      <c r="D11" s="368"/>
      <c r="E11" s="368"/>
      <c r="F11" s="368"/>
      <c r="G11" s="196"/>
      <c r="H11" s="367" t="s">
        <v>335</v>
      </c>
      <c r="I11" s="367"/>
      <c r="J11" s="367"/>
      <c r="K11" s="367"/>
      <c r="L11" s="367"/>
      <c r="M11" s="367"/>
    </row>
    <row r="12" spans="1:15" s="134" customFormat="1" ht="60.75" customHeight="1">
      <c r="A12" s="367"/>
      <c r="B12" s="118" t="s">
        <v>132</v>
      </c>
      <c r="C12" s="118" t="s">
        <v>245</v>
      </c>
      <c r="D12" s="118" t="s">
        <v>246</v>
      </c>
      <c r="E12" s="118" t="s">
        <v>134</v>
      </c>
      <c r="F12" s="118" t="s">
        <v>135</v>
      </c>
      <c r="G12" s="118" t="s">
        <v>110</v>
      </c>
      <c r="H12" s="195"/>
      <c r="I12" s="117" t="s">
        <v>478</v>
      </c>
      <c r="J12" s="117" t="s">
        <v>477</v>
      </c>
      <c r="K12" s="117"/>
      <c r="L12" s="117"/>
      <c r="M12" s="117" t="s">
        <v>537</v>
      </c>
      <c r="O12" s="138"/>
    </row>
    <row r="13" spans="1:13" s="134" customFormat="1" ht="15">
      <c r="A13" s="119">
        <v>1</v>
      </c>
      <c r="B13" s="119">
        <v>2</v>
      </c>
      <c r="C13" s="119">
        <v>2</v>
      </c>
      <c r="D13" s="119">
        <v>3</v>
      </c>
      <c r="E13" s="119">
        <v>4</v>
      </c>
      <c r="F13" s="119">
        <v>5</v>
      </c>
      <c r="G13" s="119">
        <v>6</v>
      </c>
      <c r="H13" s="119">
        <v>7</v>
      </c>
      <c r="I13" s="119">
        <v>4</v>
      </c>
      <c r="J13" s="119">
        <v>5</v>
      </c>
      <c r="K13" s="119">
        <v>9</v>
      </c>
      <c r="L13" s="119">
        <v>10</v>
      </c>
      <c r="M13" s="204">
        <v>6</v>
      </c>
    </row>
    <row r="14" spans="1:13" ht="15">
      <c r="A14" s="197" t="s">
        <v>247</v>
      </c>
      <c r="B14" s="198">
        <v>950</v>
      </c>
      <c r="C14" s="199"/>
      <c r="D14" s="199"/>
      <c r="E14" s="205"/>
      <c r="F14" s="200"/>
      <c r="G14" s="200"/>
      <c r="H14" s="202">
        <f>H15+H133+H153+H193+H253+H346+H383+H448+H461+H474+H484</f>
        <v>22136600</v>
      </c>
      <c r="I14" s="206">
        <f aca="true" t="shared" si="0" ref="I14:I25">H14/1000</f>
        <v>22136.6</v>
      </c>
      <c r="J14" s="206">
        <f aca="true" t="shared" si="1" ref="J14:J36">K14/1000</f>
        <v>15258.199999999999</v>
      </c>
      <c r="K14" s="206">
        <f>K15+K133+K153+K193+K253+K346+K383+K448+K461+K474+K484</f>
        <v>15258199.999999998</v>
      </c>
      <c r="L14" s="206">
        <f>L15+L133+L153+L193+L253+L346+L383+L448+L461+L474+L484</f>
        <v>15255700</v>
      </c>
      <c r="M14" s="336">
        <f aca="true" t="shared" si="2" ref="M14:M63">L14/1000</f>
        <v>15255.7</v>
      </c>
    </row>
    <row r="15" spans="1:13" ht="15">
      <c r="A15" s="207" t="s">
        <v>248</v>
      </c>
      <c r="B15" s="203" t="s">
        <v>201</v>
      </c>
      <c r="C15" s="203" t="s">
        <v>163</v>
      </c>
      <c r="D15" s="203"/>
      <c r="E15" s="203"/>
      <c r="F15" s="203"/>
      <c r="G15" s="203"/>
      <c r="H15" s="201">
        <f>H16+H31+H92+H101</f>
        <v>7510490</v>
      </c>
      <c r="I15" s="206">
        <f t="shared" si="0"/>
        <v>7510.49</v>
      </c>
      <c r="J15" s="206">
        <f t="shared" si="1"/>
        <v>7165.817</v>
      </c>
      <c r="K15" s="336">
        <f>K16+K31+K92+K101</f>
        <v>7165817</v>
      </c>
      <c r="L15" s="336">
        <f>L16+L31+L92+L101</f>
        <v>7164817</v>
      </c>
      <c r="M15" s="336">
        <f t="shared" si="2"/>
        <v>7164.817</v>
      </c>
    </row>
    <row r="16" spans="1:13" ht="27">
      <c r="A16" s="207" t="s">
        <v>67</v>
      </c>
      <c r="B16" s="203" t="s">
        <v>201</v>
      </c>
      <c r="C16" s="203" t="s">
        <v>163</v>
      </c>
      <c r="D16" s="203" t="s">
        <v>164</v>
      </c>
      <c r="E16" s="203"/>
      <c r="F16" s="203"/>
      <c r="G16" s="203"/>
      <c r="H16" s="201">
        <f>H17</f>
        <v>1199530</v>
      </c>
      <c r="I16" s="206">
        <f t="shared" si="0"/>
        <v>1199.53</v>
      </c>
      <c r="J16" s="206">
        <f t="shared" si="1"/>
        <v>1289.084</v>
      </c>
      <c r="K16" s="336">
        <f aca="true" t="shared" si="3" ref="K16:L21">K17</f>
        <v>1289084</v>
      </c>
      <c r="L16" s="336">
        <f t="shared" si="3"/>
        <v>1289084</v>
      </c>
      <c r="M16" s="336">
        <f t="shared" si="2"/>
        <v>1289.084</v>
      </c>
    </row>
    <row r="17" spans="1:13" ht="16.5" customHeight="1" hidden="1">
      <c r="A17" s="207" t="s">
        <v>407</v>
      </c>
      <c r="B17" s="203" t="s">
        <v>201</v>
      </c>
      <c r="C17" s="203" t="s">
        <v>163</v>
      </c>
      <c r="D17" s="203" t="s">
        <v>164</v>
      </c>
      <c r="E17" s="203" t="s">
        <v>14</v>
      </c>
      <c r="F17" s="203"/>
      <c r="G17" s="203"/>
      <c r="H17" s="201">
        <f>H18</f>
        <v>1199530</v>
      </c>
      <c r="I17" s="206">
        <f t="shared" si="0"/>
        <v>1199.53</v>
      </c>
      <c r="J17" s="206">
        <f t="shared" si="1"/>
        <v>1289.084</v>
      </c>
      <c r="K17" s="336">
        <f t="shared" si="3"/>
        <v>1289084</v>
      </c>
      <c r="L17" s="336">
        <f t="shared" si="3"/>
        <v>1289084</v>
      </c>
      <c r="M17" s="336">
        <f t="shared" si="2"/>
        <v>1289.084</v>
      </c>
    </row>
    <row r="18" spans="1:13" ht="24" customHeight="1" hidden="1">
      <c r="A18" s="208" t="s">
        <v>408</v>
      </c>
      <c r="B18" s="148" t="s">
        <v>201</v>
      </c>
      <c r="C18" s="148" t="s">
        <v>163</v>
      </c>
      <c r="D18" s="148" t="s">
        <v>164</v>
      </c>
      <c r="E18" s="148" t="s">
        <v>409</v>
      </c>
      <c r="F18" s="148"/>
      <c r="G18" s="148"/>
      <c r="H18" s="171">
        <f>H20</f>
        <v>1199530</v>
      </c>
      <c r="I18" s="209">
        <f t="shared" si="0"/>
        <v>1199.53</v>
      </c>
      <c r="J18" s="209">
        <f t="shared" si="1"/>
        <v>1289.084</v>
      </c>
      <c r="K18" s="337">
        <f>K20</f>
        <v>1289084</v>
      </c>
      <c r="L18" s="337">
        <f>L20</f>
        <v>1289084</v>
      </c>
      <c r="M18" s="337">
        <f t="shared" si="2"/>
        <v>1289.084</v>
      </c>
    </row>
    <row r="19" spans="1:13" ht="16.5" customHeight="1" hidden="1">
      <c r="A19" s="177" t="s">
        <v>410</v>
      </c>
      <c r="B19" s="148" t="s">
        <v>201</v>
      </c>
      <c r="C19" s="148" t="s">
        <v>163</v>
      </c>
      <c r="D19" s="148" t="s">
        <v>164</v>
      </c>
      <c r="E19" s="148" t="s">
        <v>413</v>
      </c>
      <c r="F19" s="148"/>
      <c r="G19" s="148"/>
      <c r="H19" s="171">
        <f>H20</f>
        <v>1199530</v>
      </c>
      <c r="I19" s="209">
        <f t="shared" si="0"/>
        <v>1199.53</v>
      </c>
      <c r="J19" s="209">
        <f t="shared" si="1"/>
        <v>1289.084</v>
      </c>
      <c r="K19" s="337">
        <f>K20</f>
        <v>1289084</v>
      </c>
      <c r="L19" s="337">
        <f>L20</f>
        <v>1289084</v>
      </c>
      <c r="M19" s="337">
        <f t="shared" si="2"/>
        <v>1289.084</v>
      </c>
    </row>
    <row r="20" spans="1:13" ht="27" hidden="1">
      <c r="A20" s="179" t="s">
        <v>412</v>
      </c>
      <c r="B20" s="148" t="s">
        <v>201</v>
      </c>
      <c r="C20" s="148" t="s">
        <v>163</v>
      </c>
      <c r="D20" s="148" t="s">
        <v>164</v>
      </c>
      <c r="E20" s="148" t="s">
        <v>414</v>
      </c>
      <c r="F20" s="148"/>
      <c r="G20" s="148"/>
      <c r="H20" s="171">
        <f>H21</f>
        <v>1199530</v>
      </c>
      <c r="I20" s="209">
        <f t="shared" si="0"/>
        <v>1199.53</v>
      </c>
      <c r="J20" s="209">
        <f t="shared" si="1"/>
        <v>1289.084</v>
      </c>
      <c r="K20" s="337">
        <f t="shared" si="3"/>
        <v>1289084</v>
      </c>
      <c r="L20" s="337">
        <f t="shared" si="3"/>
        <v>1289084</v>
      </c>
      <c r="M20" s="337">
        <f t="shared" si="2"/>
        <v>1289.084</v>
      </c>
    </row>
    <row r="21" spans="1:13" ht="53.25" hidden="1">
      <c r="A21" s="208" t="s">
        <v>156</v>
      </c>
      <c r="B21" s="148" t="s">
        <v>201</v>
      </c>
      <c r="C21" s="148" t="s">
        <v>163</v>
      </c>
      <c r="D21" s="148" t="s">
        <v>164</v>
      </c>
      <c r="E21" s="148" t="s">
        <v>414</v>
      </c>
      <c r="F21" s="148" t="s">
        <v>157</v>
      </c>
      <c r="G21" s="148"/>
      <c r="H21" s="171">
        <f>H22</f>
        <v>1199530</v>
      </c>
      <c r="I21" s="209">
        <f t="shared" si="0"/>
        <v>1199.53</v>
      </c>
      <c r="J21" s="209">
        <f t="shared" si="1"/>
        <v>1289.084</v>
      </c>
      <c r="K21" s="337">
        <f t="shared" si="3"/>
        <v>1289084</v>
      </c>
      <c r="L21" s="337">
        <f t="shared" si="3"/>
        <v>1289084</v>
      </c>
      <c r="M21" s="337">
        <f t="shared" si="2"/>
        <v>1289.084</v>
      </c>
    </row>
    <row r="22" spans="1:13" ht="27" hidden="1">
      <c r="A22" s="208" t="s">
        <v>288</v>
      </c>
      <c r="B22" s="148" t="s">
        <v>201</v>
      </c>
      <c r="C22" s="148" t="s">
        <v>163</v>
      </c>
      <c r="D22" s="148" t="s">
        <v>164</v>
      </c>
      <c r="E22" s="148" t="s">
        <v>414</v>
      </c>
      <c r="F22" s="148" t="s">
        <v>289</v>
      </c>
      <c r="G22" s="148"/>
      <c r="H22" s="171">
        <f>H23+H26+H28</f>
        <v>1199530</v>
      </c>
      <c r="I22" s="209">
        <f t="shared" si="0"/>
        <v>1199.53</v>
      </c>
      <c r="J22" s="209">
        <f t="shared" si="1"/>
        <v>1289.084</v>
      </c>
      <c r="K22" s="337">
        <f>K23+K26+K28</f>
        <v>1289084</v>
      </c>
      <c r="L22" s="337">
        <f>L23+L26+L28</f>
        <v>1289084</v>
      </c>
      <c r="M22" s="337">
        <f t="shared" si="2"/>
        <v>1289.084</v>
      </c>
    </row>
    <row r="23" spans="1:13" ht="15" hidden="1">
      <c r="A23" s="208" t="s">
        <v>249</v>
      </c>
      <c r="B23" s="148" t="s">
        <v>201</v>
      </c>
      <c r="C23" s="148" t="s">
        <v>163</v>
      </c>
      <c r="D23" s="148" t="s">
        <v>164</v>
      </c>
      <c r="E23" s="148" t="s">
        <v>414</v>
      </c>
      <c r="F23" s="148" t="s">
        <v>250</v>
      </c>
      <c r="G23" s="148"/>
      <c r="H23" s="171">
        <f>H24</f>
        <v>900526</v>
      </c>
      <c r="I23" s="209">
        <f t="shared" si="0"/>
        <v>900.526</v>
      </c>
      <c r="J23" s="209">
        <f t="shared" si="1"/>
        <v>990.08</v>
      </c>
      <c r="K23" s="337">
        <f>K24</f>
        <v>990080</v>
      </c>
      <c r="L23" s="337">
        <f>L24</f>
        <v>990080</v>
      </c>
      <c r="M23" s="337">
        <f t="shared" si="2"/>
        <v>990.08</v>
      </c>
    </row>
    <row r="24" spans="1:13" ht="15" hidden="1">
      <c r="A24" s="208" t="s">
        <v>166</v>
      </c>
      <c r="B24" s="148" t="s">
        <v>201</v>
      </c>
      <c r="C24" s="148" t="s">
        <v>163</v>
      </c>
      <c r="D24" s="148" t="s">
        <v>164</v>
      </c>
      <c r="E24" s="148" t="s">
        <v>414</v>
      </c>
      <c r="F24" s="148" t="s">
        <v>250</v>
      </c>
      <c r="G24" s="148" t="s">
        <v>167</v>
      </c>
      <c r="H24" s="171">
        <f>H25</f>
        <v>900526</v>
      </c>
      <c r="I24" s="209">
        <f t="shared" si="0"/>
        <v>900.526</v>
      </c>
      <c r="J24" s="209">
        <f t="shared" si="1"/>
        <v>990.08</v>
      </c>
      <c r="K24" s="337">
        <f>K25</f>
        <v>990080</v>
      </c>
      <c r="L24" s="337">
        <f>L25</f>
        <v>990080</v>
      </c>
      <c r="M24" s="337">
        <f t="shared" si="2"/>
        <v>990.08</v>
      </c>
    </row>
    <row r="25" spans="1:13" ht="15" hidden="1">
      <c r="A25" s="208" t="s">
        <v>168</v>
      </c>
      <c r="B25" s="148" t="s">
        <v>201</v>
      </c>
      <c r="C25" s="148" t="s">
        <v>163</v>
      </c>
      <c r="D25" s="148" t="s">
        <v>164</v>
      </c>
      <c r="E25" s="148" t="s">
        <v>414</v>
      </c>
      <c r="F25" s="148" t="s">
        <v>250</v>
      </c>
      <c r="G25" s="148" t="s">
        <v>169</v>
      </c>
      <c r="H25" s="171">
        <v>900526</v>
      </c>
      <c r="I25" s="209">
        <f t="shared" si="0"/>
        <v>900.526</v>
      </c>
      <c r="J25" s="209">
        <f t="shared" si="1"/>
        <v>990.08</v>
      </c>
      <c r="K25" s="337">
        <v>990080</v>
      </c>
      <c r="L25" s="337">
        <v>990080</v>
      </c>
      <c r="M25" s="337">
        <f t="shared" si="2"/>
        <v>990.08</v>
      </c>
    </row>
    <row r="26" spans="1:13" ht="27" hidden="1">
      <c r="A26" s="208" t="s">
        <v>284</v>
      </c>
      <c r="B26" s="148" t="s">
        <v>201</v>
      </c>
      <c r="C26" s="148" t="s">
        <v>163</v>
      </c>
      <c r="D26" s="148" t="s">
        <v>164</v>
      </c>
      <c r="E26" s="148" t="s">
        <v>414</v>
      </c>
      <c r="F26" s="148" t="s">
        <v>285</v>
      </c>
      <c r="G26" s="148"/>
      <c r="H26" s="171">
        <f>H27</f>
        <v>0</v>
      </c>
      <c r="I26" s="209"/>
      <c r="J26" s="209">
        <f t="shared" si="1"/>
        <v>0</v>
      </c>
      <c r="K26" s="337">
        <v>0</v>
      </c>
      <c r="L26" s="337">
        <v>0</v>
      </c>
      <c r="M26" s="337">
        <f t="shared" si="2"/>
        <v>0</v>
      </c>
    </row>
    <row r="27" spans="1:13" ht="15" hidden="1">
      <c r="A27" s="208" t="s">
        <v>287</v>
      </c>
      <c r="B27" s="148" t="s">
        <v>201</v>
      </c>
      <c r="C27" s="148" t="s">
        <v>163</v>
      </c>
      <c r="D27" s="148" t="s">
        <v>164</v>
      </c>
      <c r="E27" s="148" t="s">
        <v>414</v>
      </c>
      <c r="F27" s="148" t="s">
        <v>285</v>
      </c>
      <c r="G27" s="148" t="s">
        <v>286</v>
      </c>
      <c r="H27" s="171">
        <v>0</v>
      </c>
      <c r="I27" s="209"/>
      <c r="J27" s="209">
        <f t="shared" si="1"/>
        <v>0</v>
      </c>
      <c r="K27" s="337">
        <v>0</v>
      </c>
      <c r="L27" s="337">
        <v>0</v>
      </c>
      <c r="M27" s="337">
        <f t="shared" si="2"/>
        <v>0</v>
      </c>
    </row>
    <row r="28" spans="1:13" ht="39.75" hidden="1">
      <c r="A28" s="208" t="s">
        <v>251</v>
      </c>
      <c r="B28" s="148" t="s">
        <v>201</v>
      </c>
      <c r="C28" s="148" t="s">
        <v>163</v>
      </c>
      <c r="D28" s="148" t="s">
        <v>164</v>
      </c>
      <c r="E28" s="148" t="s">
        <v>414</v>
      </c>
      <c r="F28" s="148" t="s">
        <v>252</v>
      </c>
      <c r="G28" s="148"/>
      <c r="H28" s="171">
        <f>H29</f>
        <v>299004</v>
      </c>
      <c r="I28" s="209">
        <f aca="true" t="shared" si="4" ref="I28:J72">H28/1000</f>
        <v>299.004</v>
      </c>
      <c r="J28" s="209">
        <f t="shared" si="1"/>
        <v>299.004</v>
      </c>
      <c r="K28" s="337">
        <f>K29</f>
        <v>299004</v>
      </c>
      <c r="L28" s="337">
        <f>L29</f>
        <v>299004</v>
      </c>
      <c r="M28" s="337">
        <f t="shared" si="2"/>
        <v>299.004</v>
      </c>
    </row>
    <row r="29" spans="1:13" ht="15" hidden="1">
      <c r="A29" s="208" t="s">
        <v>166</v>
      </c>
      <c r="B29" s="148" t="s">
        <v>201</v>
      </c>
      <c r="C29" s="148" t="s">
        <v>163</v>
      </c>
      <c r="D29" s="148" t="s">
        <v>164</v>
      </c>
      <c r="E29" s="148" t="s">
        <v>414</v>
      </c>
      <c r="F29" s="148" t="s">
        <v>252</v>
      </c>
      <c r="G29" s="148" t="s">
        <v>167</v>
      </c>
      <c r="H29" s="171">
        <f>H30</f>
        <v>299004</v>
      </c>
      <c r="I29" s="209">
        <f t="shared" si="4"/>
        <v>299.004</v>
      </c>
      <c r="J29" s="209">
        <f t="shared" si="1"/>
        <v>299.004</v>
      </c>
      <c r="K29" s="337">
        <f>K30</f>
        <v>299004</v>
      </c>
      <c r="L29" s="337">
        <f>L30</f>
        <v>299004</v>
      </c>
      <c r="M29" s="337">
        <f t="shared" si="2"/>
        <v>299.004</v>
      </c>
    </row>
    <row r="30" spans="1:13" ht="15" hidden="1">
      <c r="A30" s="208" t="s">
        <v>170</v>
      </c>
      <c r="B30" s="148" t="s">
        <v>201</v>
      </c>
      <c r="C30" s="148" t="s">
        <v>163</v>
      </c>
      <c r="D30" s="148" t="s">
        <v>164</v>
      </c>
      <c r="E30" s="148" t="s">
        <v>414</v>
      </c>
      <c r="F30" s="148" t="s">
        <v>252</v>
      </c>
      <c r="G30" s="148" t="s">
        <v>171</v>
      </c>
      <c r="H30" s="171">
        <v>299004</v>
      </c>
      <c r="I30" s="209">
        <f t="shared" si="4"/>
        <v>299.004</v>
      </c>
      <c r="J30" s="209">
        <f t="shared" si="1"/>
        <v>299.004</v>
      </c>
      <c r="K30" s="337">
        <v>299004</v>
      </c>
      <c r="L30" s="337">
        <v>299004</v>
      </c>
      <c r="M30" s="337">
        <f t="shared" si="2"/>
        <v>299.004</v>
      </c>
    </row>
    <row r="31" spans="1:13" ht="41.25" customHeight="1">
      <c r="A31" s="207" t="s">
        <v>69</v>
      </c>
      <c r="B31" s="203" t="s">
        <v>201</v>
      </c>
      <c r="C31" s="203" t="s">
        <v>163</v>
      </c>
      <c r="D31" s="203" t="s">
        <v>175</v>
      </c>
      <c r="E31" s="203"/>
      <c r="F31" s="203"/>
      <c r="G31" s="203"/>
      <c r="H31" s="201">
        <f>H32+H83</f>
        <v>6301860</v>
      </c>
      <c r="I31" s="206">
        <f t="shared" si="4"/>
        <v>6301.86</v>
      </c>
      <c r="J31" s="206">
        <f t="shared" si="1"/>
        <v>5873.733</v>
      </c>
      <c r="K31" s="336">
        <f>K32+K83</f>
        <v>5873733</v>
      </c>
      <c r="L31" s="336">
        <f>L32+L83</f>
        <v>5872733</v>
      </c>
      <c r="M31" s="336">
        <f t="shared" si="2"/>
        <v>5872.733</v>
      </c>
    </row>
    <row r="32" spans="1:13" ht="14.25" customHeight="1" hidden="1">
      <c r="A32" s="208" t="s">
        <v>407</v>
      </c>
      <c r="B32" s="148" t="s">
        <v>201</v>
      </c>
      <c r="C32" s="148" t="s">
        <v>163</v>
      </c>
      <c r="D32" s="148" t="s">
        <v>175</v>
      </c>
      <c r="E32" s="148" t="s">
        <v>14</v>
      </c>
      <c r="F32" s="148"/>
      <c r="G32" s="148"/>
      <c r="H32" s="171">
        <f>H33</f>
        <v>6300860</v>
      </c>
      <c r="I32" s="209">
        <f t="shared" si="4"/>
        <v>6300.86</v>
      </c>
      <c r="J32" s="209">
        <f t="shared" si="1"/>
        <v>5872.733</v>
      </c>
      <c r="K32" s="337">
        <f>K33</f>
        <v>5872733</v>
      </c>
      <c r="L32" s="337">
        <f>L33</f>
        <v>5872733</v>
      </c>
      <c r="M32" s="337">
        <f t="shared" si="2"/>
        <v>5872.733</v>
      </c>
    </row>
    <row r="33" spans="1:13" ht="31.5" customHeight="1" hidden="1">
      <c r="A33" s="208" t="s">
        <v>408</v>
      </c>
      <c r="B33" s="148" t="s">
        <v>201</v>
      </c>
      <c r="C33" s="148" t="s">
        <v>163</v>
      </c>
      <c r="D33" s="148" t="s">
        <v>175</v>
      </c>
      <c r="E33" s="148" t="s">
        <v>409</v>
      </c>
      <c r="F33" s="148"/>
      <c r="G33" s="148"/>
      <c r="H33" s="171">
        <f>H41+H34</f>
        <v>6300860</v>
      </c>
      <c r="I33" s="209">
        <f t="shared" si="4"/>
        <v>6300.86</v>
      </c>
      <c r="J33" s="209">
        <f t="shared" si="1"/>
        <v>5872.733</v>
      </c>
      <c r="K33" s="337">
        <f>K42+K35</f>
        <v>5872733</v>
      </c>
      <c r="L33" s="337">
        <f>L42+L35</f>
        <v>5872733</v>
      </c>
      <c r="M33" s="337">
        <f t="shared" si="2"/>
        <v>5872.733</v>
      </c>
    </row>
    <row r="34" spans="1:13" ht="30" customHeight="1" hidden="1">
      <c r="A34" s="208" t="s">
        <v>101</v>
      </c>
      <c r="B34" s="148" t="s">
        <v>201</v>
      </c>
      <c r="C34" s="148" t="s">
        <v>163</v>
      </c>
      <c r="D34" s="148" t="s">
        <v>175</v>
      </c>
      <c r="E34" s="148" t="s">
        <v>415</v>
      </c>
      <c r="F34" s="148"/>
      <c r="G34" s="148"/>
      <c r="H34" s="171">
        <f aca="true" t="shared" si="5" ref="H34:H39">H35</f>
        <v>700</v>
      </c>
      <c r="I34" s="209">
        <f t="shared" si="4"/>
        <v>0.7</v>
      </c>
      <c r="J34" s="209">
        <f t="shared" si="1"/>
        <v>0.7</v>
      </c>
      <c r="K34" s="337">
        <f aca="true" t="shared" si="6" ref="K34:L39">K35</f>
        <v>700</v>
      </c>
      <c r="L34" s="337">
        <f t="shared" si="6"/>
        <v>700</v>
      </c>
      <c r="M34" s="209">
        <f t="shared" si="2"/>
        <v>0.7</v>
      </c>
    </row>
    <row r="35" spans="1:13" ht="67.5" customHeight="1" hidden="1">
      <c r="A35" s="208" t="s">
        <v>232</v>
      </c>
      <c r="B35" s="148" t="s">
        <v>201</v>
      </c>
      <c r="C35" s="148" t="s">
        <v>163</v>
      </c>
      <c r="D35" s="148" t="s">
        <v>175</v>
      </c>
      <c r="E35" s="148" t="s">
        <v>416</v>
      </c>
      <c r="F35" s="148"/>
      <c r="G35" s="148"/>
      <c r="H35" s="171">
        <f t="shared" si="5"/>
        <v>700</v>
      </c>
      <c r="I35" s="209">
        <f t="shared" si="4"/>
        <v>0.7</v>
      </c>
      <c r="J35" s="209">
        <f t="shared" si="1"/>
        <v>0.7</v>
      </c>
      <c r="K35" s="337">
        <f t="shared" si="6"/>
        <v>700</v>
      </c>
      <c r="L35" s="337">
        <f t="shared" si="6"/>
        <v>700</v>
      </c>
      <c r="M35" s="209">
        <f t="shared" si="2"/>
        <v>0.7</v>
      </c>
    </row>
    <row r="36" spans="1:13" ht="24.75" customHeight="1" hidden="1">
      <c r="A36" s="208" t="s">
        <v>233</v>
      </c>
      <c r="B36" s="148" t="s">
        <v>201</v>
      </c>
      <c r="C36" s="148" t="s">
        <v>163</v>
      </c>
      <c r="D36" s="148" t="s">
        <v>175</v>
      </c>
      <c r="E36" s="148" t="s">
        <v>15</v>
      </c>
      <c r="F36" s="148" t="s">
        <v>165</v>
      </c>
      <c r="G36" s="148"/>
      <c r="H36" s="171">
        <f t="shared" si="5"/>
        <v>700</v>
      </c>
      <c r="I36" s="209">
        <f t="shared" si="4"/>
        <v>0.7</v>
      </c>
      <c r="J36" s="209">
        <f t="shared" si="1"/>
        <v>0.7</v>
      </c>
      <c r="K36" s="337">
        <f t="shared" si="6"/>
        <v>700</v>
      </c>
      <c r="L36" s="337">
        <f t="shared" si="6"/>
        <v>700</v>
      </c>
      <c r="M36" s="209">
        <f t="shared" si="2"/>
        <v>0.7</v>
      </c>
    </row>
    <row r="37" spans="1:13" ht="30" customHeight="1" hidden="1">
      <c r="A37" s="208" t="s">
        <v>254</v>
      </c>
      <c r="B37" s="148" t="s">
        <v>201</v>
      </c>
      <c r="C37" s="148" t="s">
        <v>163</v>
      </c>
      <c r="D37" s="148" t="s">
        <v>175</v>
      </c>
      <c r="E37" s="148" t="s">
        <v>416</v>
      </c>
      <c r="F37" s="148" t="s">
        <v>255</v>
      </c>
      <c r="G37" s="148"/>
      <c r="H37" s="171">
        <f t="shared" si="5"/>
        <v>700</v>
      </c>
      <c r="I37" s="209">
        <f t="shared" si="4"/>
        <v>0.7</v>
      </c>
      <c r="J37" s="209">
        <f t="shared" si="4"/>
        <v>0.0007</v>
      </c>
      <c r="K37" s="337">
        <f t="shared" si="6"/>
        <v>700</v>
      </c>
      <c r="L37" s="337">
        <f t="shared" si="6"/>
        <v>700</v>
      </c>
      <c r="M37" s="209">
        <f t="shared" si="2"/>
        <v>0.7</v>
      </c>
    </row>
    <row r="38" spans="1:13" ht="30" customHeight="1" hidden="1">
      <c r="A38" s="208" t="s">
        <v>256</v>
      </c>
      <c r="B38" s="148" t="s">
        <v>201</v>
      </c>
      <c r="C38" s="148" t="s">
        <v>163</v>
      </c>
      <c r="D38" s="148" t="s">
        <v>175</v>
      </c>
      <c r="E38" s="148" t="s">
        <v>416</v>
      </c>
      <c r="F38" s="148" t="s">
        <v>257</v>
      </c>
      <c r="G38" s="148"/>
      <c r="H38" s="171">
        <f t="shared" si="5"/>
        <v>700</v>
      </c>
      <c r="I38" s="209">
        <f t="shared" si="4"/>
        <v>0.7</v>
      </c>
      <c r="J38" s="209">
        <f t="shared" si="4"/>
        <v>0.0007</v>
      </c>
      <c r="K38" s="337">
        <f t="shared" si="6"/>
        <v>700</v>
      </c>
      <c r="L38" s="337">
        <f t="shared" si="6"/>
        <v>700</v>
      </c>
      <c r="M38" s="209">
        <f t="shared" si="2"/>
        <v>0.7</v>
      </c>
    </row>
    <row r="39" spans="1:13" ht="15.75" customHeight="1" hidden="1">
      <c r="A39" s="208" t="s">
        <v>70</v>
      </c>
      <c r="B39" s="148" t="s">
        <v>201</v>
      </c>
      <c r="C39" s="148" t="s">
        <v>163</v>
      </c>
      <c r="D39" s="148" t="s">
        <v>175</v>
      </c>
      <c r="E39" s="148" t="s">
        <v>416</v>
      </c>
      <c r="F39" s="148" t="s">
        <v>257</v>
      </c>
      <c r="G39" s="148" t="s">
        <v>188</v>
      </c>
      <c r="H39" s="171">
        <f t="shared" si="5"/>
        <v>700</v>
      </c>
      <c r="I39" s="209">
        <f t="shared" si="4"/>
        <v>0.7</v>
      </c>
      <c r="J39" s="209">
        <f t="shared" si="4"/>
        <v>0.0007</v>
      </c>
      <c r="K39" s="337">
        <f t="shared" si="6"/>
        <v>700</v>
      </c>
      <c r="L39" s="337">
        <f t="shared" si="6"/>
        <v>700</v>
      </c>
      <c r="M39" s="209">
        <f t="shared" si="2"/>
        <v>0.7</v>
      </c>
    </row>
    <row r="40" spans="1:13" ht="15" customHeight="1" hidden="1">
      <c r="A40" s="158" t="s">
        <v>324</v>
      </c>
      <c r="B40" s="148" t="s">
        <v>201</v>
      </c>
      <c r="C40" s="148" t="s">
        <v>163</v>
      </c>
      <c r="D40" s="148" t="s">
        <v>175</v>
      </c>
      <c r="E40" s="148" t="s">
        <v>416</v>
      </c>
      <c r="F40" s="148" t="s">
        <v>257</v>
      </c>
      <c r="G40" s="148" t="s">
        <v>316</v>
      </c>
      <c r="H40" s="171">
        <v>700</v>
      </c>
      <c r="I40" s="209">
        <f t="shared" si="4"/>
        <v>0.7</v>
      </c>
      <c r="J40" s="209">
        <f t="shared" si="4"/>
        <v>0.0007</v>
      </c>
      <c r="K40" s="337">
        <v>700</v>
      </c>
      <c r="L40" s="337">
        <v>700</v>
      </c>
      <c r="M40" s="209">
        <f t="shared" si="2"/>
        <v>0.7</v>
      </c>
    </row>
    <row r="41" spans="1:13" ht="15" hidden="1">
      <c r="A41" s="178" t="s">
        <v>410</v>
      </c>
      <c r="B41" s="148" t="s">
        <v>201</v>
      </c>
      <c r="C41" s="148" t="s">
        <v>163</v>
      </c>
      <c r="D41" s="148" t="s">
        <v>175</v>
      </c>
      <c r="E41" s="148" t="s">
        <v>413</v>
      </c>
      <c r="F41" s="148"/>
      <c r="G41" s="148"/>
      <c r="H41" s="171">
        <f>H42</f>
        <v>6300160</v>
      </c>
      <c r="I41" s="209">
        <f t="shared" si="4"/>
        <v>6300.16</v>
      </c>
      <c r="J41" s="209">
        <f aca="true" t="shared" si="7" ref="J41:J63">K41/1000</f>
        <v>5872.033</v>
      </c>
      <c r="K41" s="337">
        <f>K42</f>
        <v>5872033</v>
      </c>
      <c r="L41" s="337">
        <f>L42</f>
        <v>5872033</v>
      </c>
      <c r="M41" s="337">
        <f t="shared" si="2"/>
        <v>5872.033</v>
      </c>
    </row>
    <row r="42" spans="1:13" ht="27" hidden="1">
      <c r="A42" s="179" t="s">
        <v>412</v>
      </c>
      <c r="B42" s="148" t="s">
        <v>201</v>
      </c>
      <c r="C42" s="148" t="s">
        <v>163</v>
      </c>
      <c r="D42" s="148" t="s">
        <v>175</v>
      </c>
      <c r="E42" s="148" t="s">
        <v>414</v>
      </c>
      <c r="F42" s="148"/>
      <c r="G42" s="148"/>
      <c r="H42" s="171">
        <f>H43+H55+H72</f>
        <v>6300160</v>
      </c>
      <c r="I42" s="209">
        <f t="shared" si="4"/>
        <v>6300.16</v>
      </c>
      <c r="J42" s="209">
        <f t="shared" si="7"/>
        <v>5872.033</v>
      </c>
      <c r="K42" s="337">
        <f>K43+K55+K72</f>
        <v>5872033</v>
      </c>
      <c r="L42" s="337">
        <f>L43+L55+L72</f>
        <v>5872033</v>
      </c>
      <c r="M42" s="337">
        <f t="shared" si="2"/>
        <v>5872.033</v>
      </c>
    </row>
    <row r="43" spans="1:13" ht="53.25" hidden="1">
      <c r="A43" s="176" t="s">
        <v>156</v>
      </c>
      <c r="B43" s="148" t="s">
        <v>201</v>
      </c>
      <c r="C43" s="148" t="s">
        <v>163</v>
      </c>
      <c r="D43" s="148" t="s">
        <v>175</v>
      </c>
      <c r="E43" s="148" t="s">
        <v>414</v>
      </c>
      <c r="F43" s="148" t="s">
        <v>157</v>
      </c>
      <c r="G43" s="148"/>
      <c r="H43" s="210">
        <f>H44</f>
        <v>5637775</v>
      </c>
      <c r="I43" s="209">
        <f t="shared" si="4"/>
        <v>5637.775</v>
      </c>
      <c r="J43" s="209">
        <f t="shared" si="7"/>
        <v>5872.033</v>
      </c>
      <c r="K43" s="338">
        <f>K44</f>
        <v>5872033</v>
      </c>
      <c r="L43" s="338">
        <f>L44</f>
        <v>5872033</v>
      </c>
      <c r="M43" s="337">
        <f t="shared" si="2"/>
        <v>5872.033</v>
      </c>
    </row>
    <row r="44" spans="1:13" ht="27" hidden="1">
      <c r="A44" s="178" t="s">
        <v>411</v>
      </c>
      <c r="B44" s="148" t="s">
        <v>201</v>
      </c>
      <c r="C44" s="148" t="s">
        <v>163</v>
      </c>
      <c r="D44" s="148" t="s">
        <v>175</v>
      </c>
      <c r="E44" s="148" t="s">
        <v>414</v>
      </c>
      <c r="F44" s="148" t="s">
        <v>289</v>
      </c>
      <c r="G44" s="148"/>
      <c r="H44" s="210">
        <f>H45+H50+H52</f>
        <v>5637775</v>
      </c>
      <c r="I44" s="209">
        <f t="shared" si="4"/>
        <v>5637.775</v>
      </c>
      <c r="J44" s="209">
        <f t="shared" si="7"/>
        <v>5872.033</v>
      </c>
      <c r="K44" s="338">
        <f>K45+K50+K52</f>
        <v>5872033</v>
      </c>
      <c r="L44" s="338">
        <f>L45+L50+L52</f>
        <v>5872033</v>
      </c>
      <c r="M44" s="337">
        <f t="shared" si="2"/>
        <v>5872.033</v>
      </c>
    </row>
    <row r="45" spans="1:13" ht="15" hidden="1">
      <c r="A45" s="179" t="s">
        <v>12</v>
      </c>
      <c r="B45" s="148" t="s">
        <v>201</v>
      </c>
      <c r="C45" s="148" t="s">
        <v>163</v>
      </c>
      <c r="D45" s="148" t="s">
        <v>175</v>
      </c>
      <c r="E45" s="148" t="s">
        <v>414</v>
      </c>
      <c r="F45" s="148" t="s">
        <v>250</v>
      </c>
      <c r="G45" s="148"/>
      <c r="H45" s="210">
        <f>H46+H48</f>
        <v>4293575</v>
      </c>
      <c r="I45" s="209">
        <f t="shared" si="4"/>
        <v>4293.575</v>
      </c>
      <c r="J45" s="209">
        <f t="shared" si="7"/>
        <v>4215.051</v>
      </c>
      <c r="K45" s="338">
        <f>K46+K48</f>
        <v>4215051</v>
      </c>
      <c r="L45" s="338">
        <f>L46+L48</f>
        <v>4215051</v>
      </c>
      <c r="M45" s="337">
        <f t="shared" si="2"/>
        <v>4215.051</v>
      </c>
    </row>
    <row r="46" spans="1:13" ht="27" hidden="1">
      <c r="A46" s="178" t="s">
        <v>411</v>
      </c>
      <c r="B46" s="148" t="s">
        <v>201</v>
      </c>
      <c r="C46" s="148" t="s">
        <v>163</v>
      </c>
      <c r="D46" s="148" t="s">
        <v>175</v>
      </c>
      <c r="E46" s="148" t="s">
        <v>414</v>
      </c>
      <c r="F46" s="148" t="s">
        <v>250</v>
      </c>
      <c r="G46" s="148" t="s">
        <v>167</v>
      </c>
      <c r="H46" s="210">
        <f>H47</f>
        <v>4291575</v>
      </c>
      <c r="I46" s="209">
        <f t="shared" si="4"/>
        <v>4291.575</v>
      </c>
      <c r="J46" s="209">
        <f t="shared" si="7"/>
        <v>4213.051</v>
      </c>
      <c r="K46" s="338">
        <f>K47</f>
        <v>4213051</v>
      </c>
      <c r="L46" s="338">
        <f>L47</f>
        <v>4213051</v>
      </c>
      <c r="M46" s="337">
        <f t="shared" si="2"/>
        <v>4213.051</v>
      </c>
    </row>
    <row r="47" spans="1:13" ht="27" hidden="1">
      <c r="A47" s="179" t="s">
        <v>412</v>
      </c>
      <c r="B47" s="148" t="s">
        <v>201</v>
      </c>
      <c r="C47" s="148" t="s">
        <v>163</v>
      </c>
      <c r="D47" s="148" t="s">
        <v>175</v>
      </c>
      <c r="E47" s="148" t="s">
        <v>414</v>
      </c>
      <c r="F47" s="148" t="s">
        <v>250</v>
      </c>
      <c r="G47" s="148" t="s">
        <v>169</v>
      </c>
      <c r="H47" s="210">
        <v>4291575</v>
      </c>
      <c r="I47" s="209">
        <f t="shared" si="4"/>
        <v>4291.575</v>
      </c>
      <c r="J47" s="209">
        <f t="shared" si="7"/>
        <v>4213.051</v>
      </c>
      <c r="K47" s="338">
        <v>4213051</v>
      </c>
      <c r="L47" s="338">
        <v>4213051</v>
      </c>
      <c r="M47" s="337">
        <f t="shared" si="2"/>
        <v>4213.051</v>
      </c>
    </row>
    <row r="48" spans="1:13" ht="15" hidden="1">
      <c r="A48" s="211" t="s">
        <v>172</v>
      </c>
      <c r="B48" s="148" t="s">
        <v>201</v>
      </c>
      <c r="C48" s="148" t="s">
        <v>163</v>
      </c>
      <c r="D48" s="148" t="s">
        <v>175</v>
      </c>
      <c r="E48" s="148" t="s">
        <v>414</v>
      </c>
      <c r="F48" s="148" t="s">
        <v>250</v>
      </c>
      <c r="G48" s="148" t="s">
        <v>76</v>
      </c>
      <c r="H48" s="210">
        <f>H49</f>
        <v>2000</v>
      </c>
      <c r="I48" s="209">
        <f t="shared" si="4"/>
        <v>2</v>
      </c>
      <c r="J48" s="209">
        <f t="shared" si="7"/>
        <v>2</v>
      </c>
      <c r="K48" s="338">
        <f>K49</f>
        <v>2000</v>
      </c>
      <c r="L48" s="338">
        <f>L49</f>
        <v>2000</v>
      </c>
      <c r="M48" s="337">
        <f t="shared" si="2"/>
        <v>2</v>
      </c>
    </row>
    <row r="49" spans="1:13" ht="27" hidden="1">
      <c r="A49" s="158" t="s">
        <v>321</v>
      </c>
      <c r="B49" s="148" t="s">
        <v>201</v>
      </c>
      <c r="C49" s="148" t="s">
        <v>163</v>
      </c>
      <c r="D49" s="148" t="s">
        <v>175</v>
      </c>
      <c r="E49" s="148" t="s">
        <v>414</v>
      </c>
      <c r="F49" s="148" t="s">
        <v>250</v>
      </c>
      <c r="G49" s="148" t="s">
        <v>322</v>
      </c>
      <c r="H49" s="210">
        <v>2000</v>
      </c>
      <c r="I49" s="209">
        <f t="shared" si="4"/>
        <v>2</v>
      </c>
      <c r="J49" s="209">
        <f t="shared" si="7"/>
        <v>2</v>
      </c>
      <c r="K49" s="338">
        <v>2000</v>
      </c>
      <c r="L49" s="338">
        <v>2000</v>
      </c>
      <c r="M49" s="337">
        <f t="shared" si="2"/>
        <v>2</v>
      </c>
    </row>
    <row r="50" spans="1:13" ht="27" hidden="1">
      <c r="A50" s="208" t="s">
        <v>284</v>
      </c>
      <c r="B50" s="148" t="s">
        <v>201</v>
      </c>
      <c r="C50" s="148" t="s">
        <v>163</v>
      </c>
      <c r="D50" s="148" t="s">
        <v>175</v>
      </c>
      <c r="E50" s="148" t="s">
        <v>414</v>
      </c>
      <c r="F50" s="148" t="s">
        <v>285</v>
      </c>
      <c r="G50" s="148"/>
      <c r="H50" s="210">
        <f>H51</f>
        <v>0</v>
      </c>
      <c r="I50" s="209">
        <f t="shared" si="4"/>
        <v>0</v>
      </c>
      <c r="J50" s="209">
        <f t="shared" si="7"/>
        <v>0</v>
      </c>
      <c r="K50" s="337">
        <v>0</v>
      </c>
      <c r="L50" s="337">
        <v>0</v>
      </c>
      <c r="M50" s="337">
        <f t="shared" si="2"/>
        <v>0</v>
      </c>
    </row>
    <row r="51" spans="1:13" ht="15" hidden="1">
      <c r="A51" s="208" t="s">
        <v>287</v>
      </c>
      <c r="B51" s="148" t="s">
        <v>201</v>
      </c>
      <c r="C51" s="148" t="s">
        <v>163</v>
      </c>
      <c r="D51" s="148" t="s">
        <v>175</v>
      </c>
      <c r="E51" s="148" t="s">
        <v>414</v>
      </c>
      <c r="F51" s="148" t="s">
        <v>285</v>
      </c>
      <c r="G51" s="148" t="s">
        <v>286</v>
      </c>
      <c r="H51" s="210">
        <v>0</v>
      </c>
      <c r="I51" s="209">
        <f t="shared" si="4"/>
        <v>0</v>
      </c>
      <c r="J51" s="209">
        <f t="shared" si="7"/>
        <v>0</v>
      </c>
      <c r="K51" s="337">
        <v>0</v>
      </c>
      <c r="L51" s="337">
        <v>0</v>
      </c>
      <c r="M51" s="337">
        <f t="shared" si="2"/>
        <v>0</v>
      </c>
    </row>
    <row r="52" spans="1:15" ht="39.75" hidden="1">
      <c r="A52" s="208" t="s">
        <v>251</v>
      </c>
      <c r="B52" s="148" t="s">
        <v>201</v>
      </c>
      <c r="C52" s="148" t="s">
        <v>163</v>
      </c>
      <c r="D52" s="148" t="s">
        <v>175</v>
      </c>
      <c r="E52" s="148" t="s">
        <v>414</v>
      </c>
      <c r="F52" s="148" t="s">
        <v>253</v>
      </c>
      <c r="G52" s="148"/>
      <c r="H52" s="210">
        <f>H53</f>
        <v>1344200</v>
      </c>
      <c r="I52" s="209">
        <f t="shared" si="4"/>
        <v>1344.2</v>
      </c>
      <c r="J52" s="209">
        <f t="shared" si="7"/>
        <v>1656.982</v>
      </c>
      <c r="K52" s="338">
        <f>K53</f>
        <v>1656982</v>
      </c>
      <c r="L52" s="338">
        <f>L53</f>
        <v>1656982</v>
      </c>
      <c r="M52" s="337">
        <f t="shared" si="2"/>
        <v>1656.982</v>
      </c>
      <c r="O52" s="155"/>
    </row>
    <row r="53" spans="1:15" ht="15" hidden="1">
      <c r="A53" s="208" t="s">
        <v>166</v>
      </c>
      <c r="B53" s="148" t="s">
        <v>201</v>
      </c>
      <c r="C53" s="148" t="s">
        <v>163</v>
      </c>
      <c r="D53" s="148" t="s">
        <v>175</v>
      </c>
      <c r="E53" s="148" t="s">
        <v>414</v>
      </c>
      <c r="F53" s="148" t="s">
        <v>253</v>
      </c>
      <c r="G53" s="148" t="s">
        <v>167</v>
      </c>
      <c r="H53" s="210">
        <f>H54</f>
        <v>1344200</v>
      </c>
      <c r="I53" s="209">
        <f t="shared" si="4"/>
        <v>1344.2</v>
      </c>
      <c r="J53" s="209">
        <f t="shared" si="7"/>
        <v>1656.982</v>
      </c>
      <c r="K53" s="338">
        <f>K54</f>
        <v>1656982</v>
      </c>
      <c r="L53" s="338">
        <f>L54</f>
        <v>1656982</v>
      </c>
      <c r="M53" s="337">
        <f t="shared" si="2"/>
        <v>1656.982</v>
      </c>
      <c r="O53" s="156"/>
    </row>
    <row r="54" spans="1:15" ht="15" hidden="1">
      <c r="A54" s="208" t="s">
        <v>170</v>
      </c>
      <c r="B54" s="148" t="s">
        <v>201</v>
      </c>
      <c r="C54" s="148" t="s">
        <v>163</v>
      </c>
      <c r="D54" s="148" t="s">
        <v>175</v>
      </c>
      <c r="E54" s="148" t="s">
        <v>414</v>
      </c>
      <c r="F54" s="148" t="s">
        <v>253</v>
      </c>
      <c r="G54" s="148" t="s">
        <v>171</v>
      </c>
      <c r="H54" s="210">
        <v>1344200</v>
      </c>
      <c r="I54" s="209">
        <f t="shared" si="4"/>
        <v>1344.2</v>
      </c>
      <c r="J54" s="209">
        <f t="shared" si="7"/>
        <v>1656.982</v>
      </c>
      <c r="K54" s="338">
        <v>1656982</v>
      </c>
      <c r="L54" s="338">
        <v>1656982</v>
      </c>
      <c r="M54" s="337">
        <f t="shared" si="2"/>
        <v>1656.982</v>
      </c>
      <c r="O54" s="157"/>
    </row>
    <row r="55" spans="1:15" ht="26.25" customHeight="1" hidden="1">
      <c r="A55" s="208" t="s">
        <v>233</v>
      </c>
      <c r="B55" s="148" t="s">
        <v>201</v>
      </c>
      <c r="C55" s="148" t="s">
        <v>163</v>
      </c>
      <c r="D55" s="148" t="s">
        <v>175</v>
      </c>
      <c r="E55" s="148" t="s">
        <v>414</v>
      </c>
      <c r="F55" s="148" t="s">
        <v>165</v>
      </c>
      <c r="G55" s="148"/>
      <c r="H55" s="210">
        <f>H56</f>
        <v>660385</v>
      </c>
      <c r="I55" s="209">
        <f t="shared" si="4"/>
        <v>660.385</v>
      </c>
      <c r="J55" s="209">
        <f t="shared" si="7"/>
        <v>0</v>
      </c>
      <c r="K55" s="338">
        <f>K56</f>
        <v>0</v>
      </c>
      <c r="L55" s="338">
        <f>L56</f>
        <v>0</v>
      </c>
      <c r="M55" s="337">
        <f t="shared" si="2"/>
        <v>0</v>
      </c>
      <c r="O55" s="157"/>
    </row>
    <row r="56" spans="1:13" ht="27" hidden="1">
      <c r="A56" s="208" t="s">
        <v>254</v>
      </c>
      <c r="B56" s="148" t="s">
        <v>201</v>
      </c>
      <c r="C56" s="148" t="s">
        <v>163</v>
      </c>
      <c r="D56" s="148" t="s">
        <v>175</v>
      </c>
      <c r="E56" s="148" t="s">
        <v>414</v>
      </c>
      <c r="F56" s="148" t="s">
        <v>255</v>
      </c>
      <c r="G56" s="148"/>
      <c r="H56" s="210">
        <f>H57</f>
        <v>660385</v>
      </c>
      <c r="I56" s="209">
        <f t="shared" si="4"/>
        <v>660.385</v>
      </c>
      <c r="J56" s="209">
        <f t="shared" si="7"/>
        <v>0</v>
      </c>
      <c r="K56" s="338">
        <f>K57</f>
        <v>0</v>
      </c>
      <c r="L56" s="338">
        <f>L57</f>
        <v>0</v>
      </c>
      <c r="M56" s="337">
        <f t="shared" si="2"/>
        <v>0</v>
      </c>
    </row>
    <row r="57" spans="1:13" ht="20.25" customHeight="1" hidden="1">
      <c r="A57" s="208" t="s">
        <v>308</v>
      </c>
      <c r="B57" s="148" t="s">
        <v>201</v>
      </c>
      <c r="C57" s="148" t="s">
        <v>163</v>
      </c>
      <c r="D57" s="148" t="s">
        <v>175</v>
      </c>
      <c r="E57" s="148" t="s">
        <v>414</v>
      </c>
      <c r="F57" s="148" t="s">
        <v>257</v>
      </c>
      <c r="G57" s="148"/>
      <c r="H57" s="210">
        <f>H58+H65+H71</f>
        <v>660385</v>
      </c>
      <c r="I57" s="209">
        <f t="shared" si="4"/>
        <v>660.385</v>
      </c>
      <c r="J57" s="209">
        <f t="shared" si="7"/>
        <v>0</v>
      </c>
      <c r="K57" s="338">
        <f>K58+K65</f>
        <v>0</v>
      </c>
      <c r="L57" s="338">
        <f>L58+L65</f>
        <v>0</v>
      </c>
      <c r="M57" s="337">
        <f t="shared" si="2"/>
        <v>0</v>
      </c>
    </row>
    <row r="58" spans="1:13" ht="15" hidden="1">
      <c r="A58" s="208" t="s">
        <v>68</v>
      </c>
      <c r="B58" s="148" t="s">
        <v>201</v>
      </c>
      <c r="C58" s="148" t="s">
        <v>163</v>
      </c>
      <c r="D58" s="148" t="s">
        <v>175</v>
      </c>
      <c r="E58" s="148" t="s">
        <v>414</v>
      </c>
      <c r="F58" s="148" t="s">
        <v>257</v>
      </c>
      <c r="G58" s="148" t="s">
        <v>165</v>
      </c>
      <c r="H58" s="210">
        <f>H59</f>
        <v>321100</v>
      </c>
      <c r="I58" s="209">
        <f t="shared" si="4"/>
        <v>321.1</v>
      </c>
      <c r="J58" s="209">
        <f t="shared" si="7"/>
        <v>0</v>
      </c>
      <c r="K58" s="338">
        <f>K59</f>
        <v>0</v>
      </c>
      <c r="L58" s="338">
        <f>L59</f>
        <v>0</v>
      </c>
      <c r="M58" s="337">
        <f t="shared" si="2"/>
        <v>0</v>
      </c>
    </row>
    <row r="59" spans="1:13" ht="15" hidden="1">
      <c r="A59" s="208" t="s">
        <v>176</v>
      </c>
      <c r="B59" s="148" t="s">
        <v>201</v>
      </c>
      <c r="C59" s="148" t="s">
        <v>163</v>
      </c>
      <c r="D59" s="148" t="s">
        <v>175</v>
      </c>
      <c r="E59" s="148" t="s">
        <v>414</v>
      </c>
      <c r="F59" s="148" t="s">
        <v>257</v>
      </c>
      <c r="G59" s="148" t="s">
        <v>177</v>
      </c>
      <c r="H59" s="210">
        <f>H60+H61+H62+H63+H64</f>
        <v>321100</v>
      </c>
      <c r="I59" s="209">
        <f t="shared" si="4"/>
        <v>321.1</v>
      </c>
      <c r="J59" s="209">
        <f t="shared" si="7"/>
        <v>0</v>
      </c>
      <c r="K59" s="338">
        <f>K60+K61+K62+K63</f>
        <v>0</v>
      </c>
      <c r="L59" s="338">
        <f>L60+L61+L62+L63</f>
        <v>0</v>
      </c>
      <c r="M59" s="337">
        <f t="shared" si="2"/>
        <v>0</v>
      </c>
    </row>
    <row r="60" spans="1:13" ht="15" hidden="1">
      <c r="A60" s="208" t="s">
        <v>178</v>
      </c>
      <c r="B60" s="148" t="s">
        <v>201</v>
      </c>
      <c r="C60" s="148" t="s">
        <v>163</v>
      </c>
      <c r="D60" s="148" t="s">
        <v>175</v>
      </c>
      <c r="E60" s="148" t="s">
        <v>414</v>
      </c>
      <c r="F60" s="148" t="s">
        <v>257</v>
      </c>
      <c r="G60" s="148" t="s">
        <v>179</v>
      </c>
      <c r="H60" s="210">
        <v>75000</v>
      </c>
      <c r="I60" s="209">
        <f t="shared" si="4"/>
        <v>75</v>
      </c>
      <c r="J60" s="209">
        <f t="shared" si="7"/>
        <v>0</v>
      </c>
      <c r="K60" s="338">
        <v>0</v>
      </c>
      <c r="L60" s="338">
        <v>0</v>
      </c>
      <c r="M60" s="337">
        <f t="shared" si="2"/>
        <v>0</v>
      </c>
    </row>
    <row r="61" spans="1:13" ht="15" hidden="1">
      <c r="A61" s="208" t="s">
        <v>180</v>
      </c>
      <c r="B61" s="148" t="s">
        <v>201</v>
      </c>
      <c r="C61" s="148" t="s">
        <v>163</v>
      </c>
      <c r="D61" s="148" t="s">
        <v>175</v>
      </c>
      <c r="E61" s="148" t="s">
        <v>414</v>
      </c>
      <c r="F61" s="148" t="s">
        <v>257</v>
      </c>
      <c r="G61" s="148" t="s">
        <v>181</v>
      </c>
      <c r="H61" s="210">
        <v>20200</v>
      </c>
      <c r="I61" s="209">
        <f t="shared" si="4"/>
        <v>20.2</v>
      </c>
      <c r="J61" s="209">
        <f t="shared" si="7"/>
        <v>0</v>
      </c>
      <c r="K61" s="338">
        <v>0</v>
      </c>
      <c r="L61" s="338">
        <v>0</v>
      </c>
      <c r="M61" s="337">
        <f t="shared" si="2"/>
        <v>0</v>
      </c>
    </row>
    <row r="62" spans="1:13" ht="15" hidden="1">
      <c r="A62" s="208" t="s">
        <v>182</v>
      </c>
      <c r="B62" s="148" t="s">
        <v>201</v>
      </c>
      <c r="C62" s="148" t="s">
        <v>163</v>
      </c>
      <c r="D62" s="148" t="s">
        <v>175</v>
      </c>
      <c r="E62" s="148" t="s">
        <v>414</v>
      </c>
      <c r="F62" s="148" t="s">
        <v>257</v>
      </c>
      <c r="G62" s="148" t="s">
        <v>183</v>
      </c>
      <c r="H62" s="210">
        <v>8400</v>
      </c>
      <c r="I62" s="209">
        <f t="shared" si="4"/>
        <v>8.4</v>
      </c>
      <c r="J62" s="209">
        <f t="shared" si="7"/>
        <v>0</v>
      </c>
      <c r="K62" s="338"/>
      <c r="L62" s="338">
        <v>0</v>
      </c>
      <c r="M62" s="337">
        <f t="shared" si="2"/>
        <v>0</v>
      </c>
    </row>
    <row r="63" spans="1:13" ht="15" hidden="1">
      <c r="A63" s="208" t="s">
        <v>184</v>
      </c>
      <c r="B63" s="148" t="s">
        <v>201</v>
      </c>
      <c r="C63" s="148" t="s">
        <v>163</v>
      </c>
      <c r="D63" s="148" t="s">
        <v>175</v>
      </c>
      <c r="E63" s="148" t="s">
        <v>414</v>
      </c>
      <c r="F63" s="148" t="s">
        <v>257</v>
      </c>
      <c r="G63" s="148" t="s">
        <v>185</v>
      </c>
      <c r="H63" s="210">
        <v>213500</v>
      </c>
      <c r="I63" s="209">
        <f t="shared" si="4"/>
        <v>213.5</v>
      </c>
      <c r="J63" s="209">
        <f t="shared" si="7"/>
        <v>0</v>
      </c>
      <c r="K63" s="338"/>
      <c r="L63" s="338"/>
      <c r="M63" s="337">
        <f t="shared" si="2"/>
        <v>0</v>
      </c>
    </row>
    <row r="64" spans="1:13" ht="15" hidden="1">
      <c r="A64" s="208" t="s">
        <v>343</v>
      </c>
      <c r="B64" s="148" t="s">
        <v>201</v>
      </c>
      <c r="C64" s="148" t="s">
        <v>163</v>
      </c>
      <c r="D64" s="148" t="s">
        <v>175</v>
      </c>
      <c r="E64" s="148" t="s">
        <v>414</v>
      </c>
      <c r="F64" s="148" t="s">
        <v>257</v>
      </c>
      <c r="G64" s="148" t="s">
        <v>315</v>
      </c>
      <c r="H64" s="210">
        <v>4000</v>
      </c>
      <c r="I64" s="209">
        <f t="shared" si="4"/>
        <v>4</v>
      </c>
      <c r="J64" s="209"/>
      <c r="K64" s="338"/>
      <c r="L64" s="338"/>
      <c r="M64" s="337"/>
    </row>
    <row r="65" spans="1:13" ht="15" hidden="1">
      <c r="A65" s="208" t="s">
        <v>70</v>
      </c>
      <c r="B65" s="148" t="s">
        <v>201</v>
      </c>
      <c r="C65" s="148" t="s">
        <v>163</v>
      </c>
      <c r="D65" s="148" t="s">
        <v>175</v>
      </c>
      <c r="E65" s="148" t="s">
        <v>414</v>
      </c>
      <c r="F65" s="148" t="s">
        <v>257</v>
      </c>
      <c r="G65" s="148" t="s">
        <v>188</v>
      </c>
      <c r="H65" s="210">
        <f>H67+H66</f>
        <v>95000</v>
      </c>
      <c r="I65" s="209">
        <f t="shared" si="4"/>
        <v>95</v>
      </c>
      <c r="J65" s="209">
        <f aca="true" t="shared" si="8" ref="J65:J76">K65/1000</f>
        <v>0</v>
      </c>
      <c r="K65" s="338">
        <f>K67+K66</f>
        <v>0</v>
      </c>
      <c r="L65" s="338">
        <f>L67+L66</f>
        <v>0</v>
      </c>
      <c r="M65" s="337">
        <f>L65/1000</f>
        <v>0</v>
      </c>
    </row>
    <row r="66" spans="1:13" ht="15" hidden="1">
      <c r="A66" s="208" t="s">
        <v>189</v>
      </c>
      <c r="B66" s="148" t="s">
        <v>201</v>
      </c>
      <c r="C66" s="148" t="s">
        <v>163</v>
      </c>
      <c r="D66" s="148" t="s">
        <v>175</v>
      </c>
      <c r="E66" s="148" t="s">
        <v>414</v>
      </c>
      <c r="F66" s="148" t="s">
        <v>257</v>
      </c>
      <c r="G66" s="148" t="s">
        <v>190</v>
      </c>
      <c r="H66" s="210">
        <v>0</v>
      </c>
      <c r="I66" s="209">
        <f t="shared" si="4"/>
        <v>0</v>
      </c>
      <c r="J66" s="209">
        <f t="shared" si="8"/>
        <v>0</v>
      </c>
      <c r="K66" s="338">
        <v>0</v>
      </c>
      <c r="L66" s="338">
        <v>0</v>
      </c>
      <c r="M66" s="337">
        <f>L66/1000</f>
        <v>0</v>
      </c>
    </row>
    <row r="67" spans="1:13" ht="15" hidden="1">
      <c r="A67" s="212" t="s">
        <v>191</v>
      </c>
      <c r="B67" s="148" t="s">
        <v>201</v>
      </c>
      <c r="C67" s="148" t="s">
        <v>163</v>
      </c>
      <c r="D67" s="148" t="s">
        <v>175</v>
      </c>
      <c r="E67" s="148" t="s">
        <v>414</v>
      </c>
      <c r="F67" s="148" t="s">
        <v>257</v>
      </c>
      <c r="G67" s="148" t="s">
        <v>192</v>
      </c>
      <c r="H67" s="210">
        <f>H68+H69+H70</f>
        <v>95000</v>
      </c>
      <c r="I67" s="209">
        <f t="shared" si="4"/>
        <v>95</v>
      </c>
      <c r="J67" s="209">
        <f t="shared" si="8"/>
        <v>0</v>
      </c>
      <c r="K67" s="338"/>
      <c r="L67" s="338"/>
      <c r="M67" s="337">
        <f>L67/1000</f>
        <v>0</v>
      </c>
    </row>
    <row r="68" spans="1:13" ht="15" hidden="1">
      <c r="A68" s="158" t="s">
        <v>323</v>
      </c>
      <c r="B68" s="148" t="s">
        <v>201</v>
      </c>
      <c r="C68" s="148" t="s">
        <v>163</v>
      </c>
      <c r="D68" s="148" t="s">
        <v>175</v>
      </c>
      <c r="E68" s="148" t="s">
        <v>414</v>
      </c>
      <c r="F68" s="148" t="s">
        <v>257</v>
      </c>
      <c r="G68" s="148" t="s">
        <v>325</v>
      </c>
      <c r="H68" s="210">
        <v>95000</v>
      </c>
      <c r="I68" s="209">
        <f t="shared" si="4"/>
        <v>95</v>
      </c>
      <c r="J68" s="209">
        <f t="shared" si="8"/>
        <v>0</v>
      </c>
      <c r="K68" s="338"/>
      <c r="L68" s="338"/>
      <c r="M68" s="337"/>
    </row>
    <row r="69" spans="1:13" ht="15" hidden="1">
      <c r="A69" s="158" t="s">
        <v>329</v>
      </c>
      <c r="B69" s="148" t="s">
        <v>201</v>
      </c>
      <c r="C69" s="148" t="s">
        <v>163</v>
      </c>
      <c r="D69" s="148" t="s">
        <v>175</v>
      </c>
      <c r="E69" s="148" t="s">
        <v>414</v>
      </c>
      <c r="F69" s="148" t="s">
        <v>257</v>
      </c>
      <c r="G69" s="148" t="s">
        <v>330</v>
      </c>
      <c r="H69" s="210">
        <v>0</v>
      </c>
      <c r="I69" s="209">
        <f t="shared" si="4"/>
        <v>0</v>
      </c>
      <c r="J69" s="209">
        <f t="shared" si="8"/>
        <v>0</v>
      </c>
      <c r="K69" s="338"/>
      <c r="L69" s="338"/>
      <c r="M69" s="337"/>
    </row>
    <row r="70" spans="1:13" ht="15" hidden="1">
      <c r="A70" s="158" t="s">
        <v>324</v>
      </c>
      <c r="B70" s="148" t="s">
        <v>201</v>
      </c>
      <c r="C70" s="148" t="s">
        <v>163</v>
      </c>
      <c r="D70" s="148" t="s">
        <v>175</v>
      </c>
      <c r="E70" s="148" t="s">
        <v>414</v>
      </c>
      <c r="F70" s="148" t="s">
        <v>257</v>
      </c>
      <c r="G70" s="148" t="s">
        <v>316</v>
      </c>
      <c r="H70" s="210">
        <v>0</v>
      </c>
      <c r="I70" s="209">
        <f t="shared" si="4"/>
        <v>0</v>
      </c>
      <c r="J70" s="209">
        <f t="shared" si="8"/>
        <v>0</v>
      </c>
      <c r="K70" s="338"/>
      <c r="L70" s="338"/>
      <c r="M70" s="337"/>
    </row>
    <row r="71" spans="1:13" ht="15" hidden="1">
      <c r="A71" s="345" t="s">
        <v>400</v>
      </c>
      <c r="B71" s="148" t="s">
        <v>201</v>
      </c>
      <c r="C71" s="148" t="s">
        <v>163</v>
      </c>
      <c r="D71" s="148" t="s">
        <v>175</v>
      </c>
      <c r="E71" s="148" t="s">
        <v>414</v>
      </c>
      <c r="F71" s="148" t="s">
        <v>397</v>
      </c>
      <c r="G71" s="148" t="s">
        <v>181</v>
      </c>
      <c r="H71" s="210">
        <v>244285</v>
      </c>
      <c r="I71" s="209">
        <f t="shared" si="4"/>
        <v>244.285</v>
      </c>
      <c r="J71" s="209">
        <f t="shared" si="8"/>
        <v>0</v>
      </c>
      <c r="K71" s="338"/>
      <c r="L71" s="338"/>
      <c r="M71" s="337"/>
    </row>
    <row r="72" spans="1:13" ht="15" hidden="1">
      <c r="A72" s="208" t="s">
        <v>158</v>
      </c>
      <c r="B72" s="148" t="s">
        <v>201</v>
      </c>
      <c r="C72" s="148" t="s">
        <v>163</v>
      </c>
      <c r="D72" s="148" t="s">
        <v>175</v>
      </c>
      <c r="E72" s="148" t="s">
        <v>414</v>
      </c>
      <c r="F72" s="148" t="s">
        <v>159</v>
      </c>
      <c r="G72" s="148"/>
      <c r="H72" s="210">
        <f>H73+H78</f>
        <v>2000</v>
      </c>
      <c r="I72" s="209">
        <f t="shared" si="4"/>
        <v>2</v>
      </c>
      <c r="J72" s="209">
        <f t="shared" si="8"/>
        <v>0</v>
      </c>
      <c r="K72" s="338">
        <f aca="true" t="shared" si="9" ref="K72:L75">K73</f>
        <v>0</v>
      </c>
      <c r="L72" s="338">
        <f t="shared" si="9"/>
        <v>0</v>
      </c>
      <c r="M72" s="337">
        <f>L72/1000</f>
        <v>0</v>
      </c>
    </row>
    <row r="73" spans="1:13" ht="15" hidden="1">
      <c r="A73" s="208" t="s">
        <v>258</v>
      </c>
      <c r="B73" s="148" t="s">
        <v>201</v>
      </c>
      <c r="C73" s="148" t="s">
        <v>163</v>
      </c>
      <c r="D73" s="148" t="s">
        <v>175</v>
      </c>
      <c r="E73" s="148" t="s">
        <v>414</v>
      </c>
      <c r="F73" s="148" t="s">
        <v>259</v>
      </c>
      <c r="G73" s="148"/>
      <c r="H73" s="210">
        <f>H74</f>
        <v>0</v>
      </c>
      <c r="I73" s="209">
        <f aca="true" t="shared" si="10" ref="I73:I79">H73/1000</f>
        <v>0</v>
      </c>
      <c r="J73" s="209">
        <f t="shared" si="8"/>
        <v>0</v>
      </c>
      <c r="K73" s="338">
        <f t="shared" si="9"/>
        <v>0</v>
      </c>
      <c r="L73" s="338">
        <f t="shared" si="9"/>
        <v>0</v>
      </c>
      <c r="M73" s="337">
        <f>L73/1000</f>
        <v>0</v>
      </c>
    </row>
    <row r="74" spans="1:13" ht="15" hidden="1">
      <c r="A74" s="208" t="s">
        <v>296</v>
      </c>
      <c r="B74" s="148" t="s">
        <v>201</v>
      </c>
      <c r="C74" s="148" t="s">
        <v>163</v>
      </c>
      <c r="D74" s="148" t="s">
        <v>175</v>
      </c>
      <c r="E74" s="148" t="s">
        <v>414</v>
      </c>
      <c r="F74" s="148" t="s">
        <v>260</v>
      </c>
      <c r="G74" s="148"/>
      <c r="H74" s="210">
        <f>H75</f>
        <v>0</v>
      </c>
      <c r="I74" s="209">
        <f t="shared" si="10"/>
        <v>0</v>
      </c>
      <c r="J74" s="209">
        <f t="shared" si="8"/>
        <v>0</v>
      </c>
      <c r="K74" s="338">
        <f t="shared" si="9"/>
        <v>0</v>
      </c>
      <c r="L74" s="338">
        <f t="shared" si="9"/>
        <v>0</v>
      </c>
      <c r="M74" s="337">
        <f>L74/1000</f>
        <v>0</v>
      </c>
    </row>
    <row r="75" spans="1:13" ht="15" hidden="1">
      <c r="A75" s="208" t="s">
        <v>68</v>
      </c>
      <c r="B75" s="148" t="s">
        <v>201</v>
      </c>
      <c r="C75" s="148" t="s">
        <v>163</v>
      </c>
      <c r="D75" s="148" t="s">
        <v>175</v>
      </c>
      <c r="E75" s="148" t="s">
        <v>414</v>
      </c>
      <c r="F75" s="148" t="s">
        <v>260</v>
      </c>
      <c r="G75" s="148" t="s">
        <v>165</v>
      </c>
      <c r="H75" s="210">
        <f>H76+H77</f>
        <v>0</v>
      </c>
      <c r="I75" s="209">
        <f t="shared" si="10"/>
        <v>0</v>
      </c>
      <c r="J75" s="209">
        <f t="shared" si="8"/>
        <v>0</v>
      </c>
      <c r="K75" s="338">
        <f t="shared" si="9"/>
        <v>0</v>
      </c>
      <c r="L75" s="338">
        <f t="shared" si="9"/>
        <v>0</v>
      </c>
      <c r="M75" s="337">
        <f>L75/1000</f>
        <v>0</v>
      </c>
    </row>
    <row r="76" spans="1:13" ht="15" hidden="1">
      <c r="A76" s="208" t="s">
        <v>186</v>
      </c>
      <c r="B76" s="148" t="s">
        <v>201</v>
      </c>
      <c r="C76" s="148" t="s">
        <v>163</v>
      </c>
      <c r="D76" s="148" t="s">
        <v>175</v>
      </c>
      <c r="E76" s="148" t="s">
        <v>414</v>
      </c>
      <c r="F76" s="148" t="s">
        <v>260</v>
      </c>
      <c r="G76" s="148" t="s">
        <v>187</v>
      </c>
      <c r="H76" s="210">
        <v>0</v>
      </c>
      <c r="I76" s="209">
        <f t="shared" si="10"/>
        <v>0</v>
      </c>
      <c r="J76" s="209">
        <f t="shared" si="8"/>
        <v>0</v>
      </c>
      <c r="K76" s="338">
        <v>0</v>
      </c>
      <c r="L76" s="338">
        <v>0</v>
      </c>
      <c r="M76" s="337">
        <f>L76/1000</f>
        <v>0</v>
      </c>
    </row>
    <row r="77" spans="1:13" ht="15" hidden="1">
      <c r="A77" s="208" t="s">
        <v>342</v>
      </c>
      <c r="B77" s="148" t="s">
        <v>201</v>
      </c>
      <c r="C77" s="148" t="s">
        <v>163</v>
      </c>
      <c r="D77" s="148" t="s">
        <v>175</v>
      </c>
      <c r="E77" s="148" t="s">
        <v>414</v>
      </c>
      <c r="F77" s="148" t="s">
        <v>260</v>
      </c>
      <c r="G77" s="148" t="s">
        <v>310</v>
      </c>
      <c r="H77" s="210">
        <v>0</v>
      </c>
      <c r="I77" s="209">
        <f t="shared" si="10"/>
        <v>0</v>
      </c>
      <c r="J77" s="209"/>
      <c r="K77" s="338"/>
      <c r="L77" s="338"/>
      <c r="M77" s="337"/>
    </row>
    <row r="78" spans="1:13" ht="15" hidden="1">
      <c r="A78" s="140" t="s">
        <v>263</v>
      </c>
      <c r="B78" s="141">
        <v>950</v>
      </c>
      <c r="C78" s="142">
        <v>1</v>
      </c>
      <c r="D78" s="142">
        <v>4</v>
      </c>
      <c r="E78" s="148" t="s">
        <v>414</v>
      </c>
      <c r="F78" s="143">
        <v>853</v>
      </c>
      <c r="G78" s="148"/>
      <c r="H78" s="210">
        <f>H79</f>
        <v>2000</v>
      </c>
      <c r="I78" s="209">
        <f t="shared" si="10"/>
        <v>2</v>
      </c>
      <c r="J78" s="209">
        <f>K78/1000</f>
        <v>0</v>
      </c>
      <c r="K78" s="337">
        <v>0</v>
      </c>
      <c r="L78" s="337">
        <v>0</v>
      </c>
      <c r="M78" s="337">
        <f>L78/1000</f>
        <v>0</v>
      </c>
    </row>
    <row r="79" spans="1:13" ht="15" hidden="1">
      <c r="A79" s="140" t="s">
        <v>68</v>
      </c>
      <c r="B79" s="141">
        <v>950</v>
      </c>
      <c r="C79" s="142">
        <v>1</v>
      </c>
      <c r="D79" s="142">
        <v>4</v>
      </c>
      <c r="E79" s="148" t="s">
        <v>414</v>
      </c>
      <c r="F79" s="143">
        <v>853</v>
      </c>
      <c r="G79" s="148" t="s">
        <v>165</v>
      </c>
      <c r="H79" s="210">
        <f>H80</f>
        <v>2000</v>
      </c>
      <c r="I79" s="209">
        <f t="shared" si="10"/>
        <v>2</v>
      </c>
      <c r="J79" s="209">
        <f>K79/1000</f>
        <v>0</v>
      </c>
      <c r="K79" s="337">
        <v>0</v>
      </c>
      <c r="L79" s="337">
        <v>0</v>
      </c>
      <c r="M79" s="337">
        <f>L79/1000</f>
        <v>0</v>
      </c>
    </row>
    <row r="80" spans="1:13" ht="15" hidden="1">
      <c r="A80" s="208" t="s">
        <v>186</v>
      </c>
      <c r="B80" s="141">
        <v>950</v>
      </c>
      <c r="C80" s="142">
        <v>1</v>
      </c>
      <c r="D80" s="142">
        <v>4</v>
      </c>
      <c r="E80" s="148" t="s">
        <v>414</v>
      </c>
      <c r="F80" s="143">
        <v>853</v>
      </c>
      <c r="G80" s="148">
        <v>290</v>
      </c>
      <c r="H80" s="210">
        <f>H81+H82</f>
        <v>2000</v>
      </c>
      <c r="I80" s="209"/>
      <c r="J80" s="209"/>
      <c r="K80" s="337"/>
      <c r="L80" s="337"/>
      <c r="M80" s="337"/>
    </row>
    <row r="81" spans="1:13" ht="27" hidden="1">
      <c r="A81" s="140" t="s">
        <v>339</v>
      </c>
      <c r="B81" s="141">
        <v>950</v>
      </c>
      <c r="C81" s="142">
        <v>1</v>
      </c>
      <c r="D81" s="142">
        <v>4</v>
      </c>
      <c r="E81" s="148" t="s">
        <v>414</v>
      </c>
      <c r="F81" s="143">
        <v>853</v>
      </c>
      <c r="G81" s="148" t="s">
        <v>312</v>
      </c>
      <c r="H81" s="210">
        <v>1000</v>
      </c>
      <c r="I81" s="209">
        <f aca="true" t="shared" si="11" ref="I81:I163">H81/1000</f>
        <v>1</v>
      </c>
      <c r="J81" s="209"/>
      <c r="K81" s="337"/>
      <c r="L81" s="337"/>
      <c r="M81" s="337"/>
    </row>
    <row r="82" spans="1:13" ht="30.75" customHeight="1" hidden="1">
      <c r="A82" s="158" t="s">
        <v>340</v>
      </c>
      <c r="B82" s="141">
        <v>950</v>
      </c>
      <c r="C82" s="142">
        <v>1</v>
      </c>
      <c r="D82" s="142">
        <v>4</v>
      </c>
      <c r="E82" s="148" t="s">
        <v>414</v>
      </c>
      <c r="F82" s="143">
        <v>853</v>
      </c>
      <c r="G82" s="148" t="s">
        <v>311</v>
      </c>
      <c r="H82" s="210">
        <v>1000</v>
      </c>
      <c r="I82" s="209">
        <f t="shared" si="11"/>
        <v>1</v>
      </c>
      <c r="J82" s="209"/>
      <c r="K82" s="337"/>
      <c r="L82" s="337"/>
      <c r="M82" s="337"/>
    </row>
    <row r="83" spans="1:13" ht="64.5" customHeight="1" hidden="1">
      <c r="A83" s="140" t="s">
        <v>463</v>
      </c>
      <c r="B83" s="141">
        <v>950</v>
      </c>
      <c r="C83" s="142">
        <v>1</v>
      </c>
      <c r="D83" s="142">
        <v>4</v>
      </c>
      <c r="E83" s="213">
        <v>8600000000</v>
      </c>
      <c r="F83" s="143"/>
      <c r="G83" s="148"/>
      <c r="H83" s="210">
        <f aca="true" t="shared" si="12" ref="H83:H90">H84</f>
        <v>1000</v>
      </c>
      <c r="I83" s="209">
        <f t="shared" si="11"/>
        <v>1</v>
      </c>
      <c r="J83" s="209">
        <f aca="true" t="shared" si="13" ref="J83:J155">K83/1000</f>
        <v>1</v>
      </c>
      <c r="K83" s="338">
        <f aca="true" t="shared" si="14" ref="K83:L90">K84</f>
        <v>1000</v>
      </c>
      <c r="L83" s="338">
        <f t="shared" si="14"/>
        <v>0</v>
      </c>
      <c r="M83" s="337">
        <f aca="true" t="shared" si="15" ref="M83:M155">L83/1000</f>
        <v>0</v>
      </c>
    </row>
    <row r="84" spans="1:13" ht="15" customHeight="1" hidden="1">
      <c r="A84" s="140" t="s">
        <v>326</v>
      </c>
      <c r="B84" s="141">
        <v>950</v>
      </c>
      <c r="C84" s="142">
        <v>1</v>
      </c>
      <c r="D84" s="142">
        <v>4</v>
      </c>
      <c r="E84" s="213">
        <v>8600100000</v>
      </c>
      <c r="F84" s="143"/>
      <c r="G84" s="148"/>
      <c r="H84" s="210">
        <f t="shared" si="12"/>
        <v>1000</v>
      </c>
      <c r="I84" s="209">
        <f t="shared" si="11"/>
        <v>1</v>
      </c>
      <c r="J84" s="209">
        <f t="shared" si="13"/>
        <v>1</v>
      </c>
      <c r="K84" s="338">
        <f t="shared" si="14"/>
        <v>1000</v>
      </c>
      <c r="L84" s="338">
        <f t="shared" si="14"/>
        <v>0</v>
      </c>
      <c r="M84" s="337">
        <f t="shared" si="15"/>
        <v>0</v>
      </c>
    </row>
    <row r="85" spans="1:13" ht="25.5" customHeight="1" hidden="1">
      <c r="A85" s="158" t="s">
        <v>464</v>
      </c>
      <c r="B85" s="141">
        <v>950</v>
      </c>
      <c r="C85" s="142">
        <v>1</v>
      </c>
      <c r="D85" s="142">
        <v>4</v>
      </c>
      <c r="E85" s="213">
        <v>8600107010</v>
      </c>
      <c r="F85" s="143"/>
      <c r="G85" s="148"/>
      <c r="H85" s="210">
        <f t="shared" si="12"/>
        <v>1000</v>
      </c>
      <c r="I85" s="209">
        <f t="shared" si="11"/>
        <v>1</v>
      </c>
      <c r="J85" s="209">
        <f t="shared" si="13"/>
        <v>1</v>
      </c>
      <c r="K85" s="338">
        <f t="shared" si="14"/>
        <v>1000</v>
      </c>
      <c r="L85" s="338">
        <f t="shared" si="14"/>
        <v>0</v>
      </c>
      <c r="M85" s="337">
        <f t="shared" si="15"/>
        <v>0</v>
      </c>
    </row>
    <row r="86" spans="1:13" ht="30.75" customHeight="1" hidden="1">
      <c r="A86" s="140" t="s">
        <v>233</v>
      </c>
      <c r="B86" s="141">
        <v>950</v>
      </c>
      <c r="C86" s="142">
        <v>1</v>
      </c>
      <c r="D86" s="142">
        <v>4</v>
      </c>
      <c r="E86" s="213">
        <v>8600107010</v>
      </c>
      <c r="F86" s="214" t="s">
        <v>165</v>
      </c>
      <c r="G86" s="148"/>
      <c r="H86" s="210">
        <f t="shared" si="12"/>
        <v>1000</v>
      </c>
      <c r="I86" s="209">
        <f t="shared" si="11"/>
        <v>1</v>
      </c>
      <c r="J86" s="209">
        <f t="shared" si="13"/>
        <v>1</v>
      </c>
      <c r="K86" s="338">
        <f t="shared" si="14"/>
        <v>1000</v>
      </c>
      <c r="L86" s="338">
        <f t="shared" si="14"/>
        <v>0</v>
      </c>
      <c r="M86" s="337">
        <f t="shared" si="15"/>
        <v>0</v>
      </c>
    </row>
    <row r="87" spans="1:13" ht="30.75" customHeight="1" hidden="1">
      <c r="A87" s="208" t="s">
        <v>254</v>
      </c>
      <c r="B87" s="141">
        <v>950</v>
      </c>
      <c r="C87" s="142">
        <v>1</v>
      </c>
      <c r="D87" s="142">
        <v>4</v>
      </c>
      <c r="E87" s="213">
        <v>8600107010</v>
      </c>
      <c r="F87" s="148" t="s">
        <v>255</v>
      </c>
      <c r="G87" s="148"/>
      <c r="H87" s="210">
        <f t="shared" si="12"/>
        <v>1000</v>
      </c>
      <c r="I87" s="209">
        <f t="shared" si="11"/>
        <v>1</v>
      </c>
      <c r="J87" s="209">
        <f t="shared" si="13"/>
        <v>1</v>
      </c>
      <c r="K87" s="338">
        <f t="shared" si="14"/>
        <v>1000</v>
      </c>
      <c r="L87" s="338">
        <f t="shared" si="14"/>
        <v>0</v>
      </c>
      <c r="M87" s="337">
        <f t="shared" si="15"/>
        <v>0</v>
      </c>
    </row>
    <row r="88" spans="1:13" ht="27" customHeight="1" hidden="1">
      <c r="A88" s="208" t="s">
        <v>256</v>
      </c>
      <c r="B88" s="141">
        <v>950</v>
      </c>
      <c r="C88" s="142">
        <v>1</v>
      </c>
      <c r="D88" s="142">
        <v>4</v>
      </c>
      <c r="E88" s="213">
        <v>8600107010</v>
      </c>
      <c r="F88" s="148" t="s">
        <v>257</v>
      </c>
      <c r="G88" s="148"/>
      <c r="H88" s="210">
        <f t="shared" si="12"/>
        <v>1000</v>
      </c>
      <c r="I88" s="209">
        <f t="shared" si="11"/>
        <v>1</v>
      </c>
      <c r="J88" s="209">
        <f t="shared" si="13"/>
        <v>1</v>
      </c>
      <c r="K88" s="338">
        <f t="shared" si="14"/>
        <v>1000</v>
      </c>
      <c r="L88" s="338">
        <f t="shared" si="14"/>
        <v>0</v>
      </c>
      <c r="M88" s="337">
        <f t="shared" si="15"/>
        <v>0</v>
      </c>
    </row>
    <row r="89" spans="1:13" ht="15" customHeight="1" hidden="1">
      <c r="A89" s="208" t="s">
        <v>68</v>
      </c>
      <c r="B89" s="141">
        <v>950</v>
      </c>
      <c r="C89" s="142">
        <v>1</v>
      </c>
      <c r="D89" s="142">
        <v>4</v>
      </c>
      <c r="E89" s="213">
        <v>8600107010</v>
      </c>
      <c r="F89" s="148" t="s">
        <v>257</v>
      </c>
      <c r="G89" s="148" t="s">
        <v>165</v>
      </c>
      <c r="H89" s="210">
        <f t="shared" si="12"/>
        <v>1000</v>
      </c>
      <c r="I89" s="209">
        <f t="shared" si="11"/>
        <v>1</v>
      </c>
      <c r="J89" s="209">
        <f t="shared" si="13"/>
        <v>1</v>
      </c>
      <c r="K89" s="338">
        <f t="shared" si="14"/>
        <v>1000</v>
      </c>
      <c r="L89" s="338">
        <f t="shared" si="14"/>
        <v>0</v>
      </c>
      <c r="M89" s="337">
        <f t="shared" si="15"/>
        <v>0</v>
      </c>
    </row>
    <row r="90" spans="1:13" ht="16.5" customHeight="1" hidden="1">
      <c r="A90" s="208" t="s">
        <v>176</v>
      </c>
      <c r="B90" s="141">
        <v>950</v>
      </c>
      <c r="C90" s="142">
        <v>1</v>
      </c>
      <c r="D90" s="142">
        <v>4</v>
      </c>
      <c r="E90" s="213">
        <v>8600107010</v>
      </c>
      <c r="F90" s="148" t="s">
        <v>257</v>
      </c>
      <c r="G90" s="148" t="s">
        <v>177</v>
      </c>
      <c r="H90" s="210">
        <f t="shared" si="12"/>
        <v>1000</v>
      </c>
      <c r="I90" s="209">
        <f t="shared" si="11"/>
        <v>1</v>
      </c>
      <c r="J90" s="209">
        <f t="shared" si="13"/>
        <v>1</v>
      </c>
      <c r="K90" s="338">
        <f t="shared" si="14"/>
        <v>1000</v>
      </c>
      <c r="L90" s="338">
        <f t="shared" si="14"/>
        <v>0</v>
      </c>
      <c r="M90" s="337">
        <f t="shared" si="15"/>
        <v>0</v>
      </c>
    </row>
    <row r="91" spans="1:13" ht="14.25" customHeight="1" hidden="1">
      <c r="A91" s="208" t="s">
        <v>182</v>
      </c>
      <c r="B91" s="141">
        <v>950</v>
      </c>
      <c r="C91" s="142">
        <v>1</v>
      </c>
      <c r="D91" s="142">
        <v>4</v>
      </c>
      <c r="E91" s="213">
        <v>8600107010</v>
      </c>
      <c r="F91" s="148" t="s">
        <v>257</v>
      </c>
      <c r="G91" s="148" t="s">
        <v>183</v>
      </c>
      <c r="H91" s="210">
        <v>1000</v>
      </c>
      <c r="I91" s="209">
        <f t="shared" si="11"/>
        <v>1</v>
      </c>
      <c r="J91" s="209">
        <f t="shared" si="13"/>
        <v>1</v>
      </c>
      <c r="K91" s="338">
        <v>1000</v>
      </c>
      <c r="L91" s="338">
        <v>0</v>
      </c>
      <c r="M91" s="337">
        <f t="shared" si="15"/>
        <v>0</v>
      </c>
    </row>
    <row r="92" spans="1:13" ht="15">
      <c r="A92" s="207" t="s">
        <v>197</v>
      </c>
      <c r="B92" s="203" t="s">
        <v>201</v>
      </c>
      <c r="C92" s="203" t="s">
        <v>163</v>
      </c>
      <c r="D92" s="203" t="s">
        <v>194</v>
      </c>
      <c r="E92" s="203"/>
      <c r="F92" s="203"/>
      <c r="G92" s="203"/>
      <c r="H92" s="201">
        <f aca="true" t="shared" si="16" ref="H92:H99">H93</f>
        <v>3000</v>
      </c>
      <c r="I92" s="206">
        <f t="shared" si="11"/>
        <v>3</v>
      </c>
      <c r="J92" s="206">
        <f t="shared" si="13"/>
        <v>3</v>
      </c>
      <c r="K92" s="336">
        <f aca="true" t="shared" si="17" ref="K92:L99">K93</f>
        <v>3000</v>
      </c>
      <c r="L92" s="336">
        <f t="shared" si="17"/>
        <v>3000</v>
      </c>
      <c r="M92" s="336">
        <f t="shared" si="15"/>
        <v>3</v>
      </c>
    </row>
    <row r="93" spans="1:13" ht="26.25" customHeight="1" hidden="1">
      <c r="A93" s="208" t="s">
        <v>417</v>
      </c>
      <c r="B93" s="148" t="s">
        <v>201</v>
      </c>
      <c r="C93" s="148" t="s">
        <v>163</v>
      </c>
      <c r="D93" s="148" t="s">
        <v>194</v>
      </c>
      <c r="E93" s="148" t="s">
        <v>13</v>
      </c>
      <c r="F93" s="148"/>
      <c r="G93" s="148"/>
      <c r="H93" s="171">
        <f t="shared" si="16"/>
        <v>3000</v>
      </c>
      <c r="I93" s="209">
        <f t="shared" si="11"/>
        <v>3</v>
      </c>
      <c r="J93" s="209">
        <f t="shared" si="13"/>
        <v>3</v>
      </c>
      <c r="K93" s="337">
        <f t="shared" si="17"/>
        <v>3000</v>
      </c>
      <c r="L93" s="337">
        <f t="shared" si="17"/>
        <v>3000</v>
      </c>
      <c r="M93" s="337">
        <f t="shared" si="15"/>
        <v>3</v>
      </c>
    </row>
    <row r="94" spans="1:13" ht="15" hidden="1">
      <c r="A94" s="208" t="s">
        <v>199</v>
      </c>
      <c r="B94" s="148" t="s">
        <v>201</v>
      </c>
      <c r="C94" s="148" t="s">
        <v>163</v>
      </c>
      <c r="D94" s="148" t="s">
        <v>194</v>
      </c>
      <c r="E94" s="148" t="s">
        <v>420</v>
      </c>
      <c r="F94" s="148"/>
      <c r="G94" s="148"/>
      <c r="H94" s="171">
        <f t="shared" si="16"/>
        <v>3000</v>
      </c>
      <c r="I94" s="209">
        <f t="shared" si="11"/>
        <v>3</v>
      </c>
      <c r="J94" s="209">
        <f t="shared" si="13"/>
        <v>3</v>
      </c>
      <c r="K94" s="337">
        <f t="shared" si="17"/>
        <v>3000</v>
      </c>
      <c r="L94" s="337">
        <f t="shared" si="17"/>
        <v>3000</v>
      </c>
      <c r="M94" s="337">
        <f t="shared" si="15"/>
        <v>3</v>
      </c>
    </row>
    <row r="95" spans="1:13" ht="15" hidden="1">
      <c r="A95" s="208" t="s">
        <v>418</v>
      </c>
      <c r="B95" s="148" t="s">
        <v>201</v>
      </c>
      <c r="C95" s="148" t="s">
        <v>163</v>
      </c>
      <c r="D95" s="148" t="s">
        <v>194</v>
      </c>
      <c r="E95" s="148" t="s">
        <v>419</v>
      </c>
      <c r="F95" s="148"/>
      <c r="G95" s="148"/>
      <c r="H95" s="171">
        <f t="shared" si="16"/>
        <v>3000</v>
      </c>
      <c r="I95" s="209">
        <f t="shared" si="11"/>
        <v>3</v>
      </c>
      <c r="J95" s="209">
        <f t="shared" si="13"/>
        <v>3</v>
      </c>
      <c r="K95" s="337">
        <f t="shared" si="17"/>
        <v>3000</v>
      </c>
      <c r="L95" s="337">
        <f t="shared" si="17"/>
        <v>3000</v>
      </c>
      <c r="M95" s="337">
        <f t="shared" si="15"/>
        <v>3</v>
      </c>
    </row>
    <row r="96" spans="1:13" ht="15" hidden="1">
      <c r="A96" s="208" t="s">
        <v>158</v>
      </c>
      <c r="B96" s="148" t="s">
        <v>201</v>
      </c>
      <c r="C96" s="148" t="s">
        <v>163</v>
      </c>
      <c r="D96" s="148" t="s">
        <v>194</v>
      </c>
      <c r="E96" s="148" t="s">
        <v>419</v>
      </c>
      <c r="F96" s="148" t="s">
        <v>159</v>
      </c>
      <c r="G96" s="148"/>
      <c r="H96" s="171">
        <f t="shared" si="16"/>
        <v>3000</v>
      </c>
      <c r="I96" s="209">
        <f t="shared" si="11"/>
        <v>3</v>
      </c>
      <c r="J96" s="209">
        <f t="shared" si="13"/>
        <v>3</v>
      </c>
      <c r="K96" s="337">
        <f t="shared" si="17"/>
        <v>3000</v>
      </c>
      <c r="L96" s="337">
        <f t="shared" si="17"/>
        <v>3000</v>
      </c>
      <c r="M96" s="337">
        <f t="shared" si="15"/>
        <v>3</v>
      </c>
    </row>
    <row r="97" spans="1:13" ht="15" hidden="1">
      <c r="A97" s="208" t="s">
        <v>261</v>
      </c>
      <c r="B97" s="148" t="s">
        <v>201</v>
      </c>
      <c r="C97" s="148" t="s">
        <v>163</v>
      </c>
      <c r="D97" s="148" t="s">
        <v>194</v>
      </c>
      <c r="E97" s="148" t="s">
        <v>419</v>
      </c>
      <c r="F97" s="148" t="s">
        <v>262</v>
      </c>
      <c r="G97" s="148"/>
      <c r="H97" s="171">
        <f t="shared" si="16"/>
        <v>3000</v>
      </c>
      <c r="I97" s="206">
        <f t="shared" si="11"/>
        <v>3</v>
      </c>
      <c r="J97" s="206">
        <f t="shared" si="13"/>
        <v>3</v>
      </c>
      <c r="K97" s="337">
        <f t="shared" si="17"/>
        <v>3000</v>
      </c>
      <c r="L97" s="337">
        <f t="shared" si="17"/>
        <v>3000</v>
      </c>
      <c r="M97" s="337">
        <f t="shared" si="15"/>
        <v>3</v>
      </c>
    </row>
    <row r="98" spans="1:13" ht="15" hidden="1">
      <c r="A98" s="208" t="s">
        <v>68</v>
      </c>
      <c r="B98" s="148" t="s">
        <v>201</v>
      </c>
      <c r="C98" s="148" t="s">
        <v>163</v>
      </c>
      <c r="D98" s="148" t="s">
        <v>194</v>
      </c>
      <c r="E98" s="148" t="s">
        <v>419</v>
      </c>
      <c r="F98" s="148" t="s">
        <v>262</v>
      </c>
      <c r="G98" s="148" t="s">
        <v>165</v>
      </c>
      <c r="H98" s="171">
        <f t="shared" si="16"/>
        <v>3000</v>
      </c>
      <c r="I98" s="206">
        <f t="shared" si="11"/>
        <v>3</v>
      </c>
      <c r="J98" s="206">
        <f t="shared" si="13"/>
        <v>3</v>
      </c>
      <c r="K98" s="337">
        <f t="shared" si="17"/>
        <v>3000</v>
      </c>
      <c r="L98" s="337">
        <f t="shared" si="17"/>
        <v>3000</v>
      </c>
      <c r="M98" s="337">
        <f t="shared" si="15"/>
        <v>3</v>
      </c>
    </row>
    <row r="99" spans="1:13" ht="15" hidden="1">
      <c r="A99" s="208" t="s">
        <v>186</v>
      </c>
      <c r="B99" s="148" t="s">
        <v>201</v>
      </c>
      <c r="C99" s="148" t="s">
        <v>163</v>
      </c>
      <c r="D99" s="148" t="s">
        <v>194</v>
      </c>
      <c r="E99" s="148" t="s">
        <v>419</v>
      </c>
      <c r="F99" s="148" t="s">
        <v>262</v>
      </c>
      <c r="G99" s="148" t="s">
        <v>187</v>
      </c>
      <c r="H99" s="171">
        <f t="shared" si="16"/>
        <v>3000</v>
      </c>
      <c r="I99" s="206">
        <f t="shared" si="11"/>
        <v>3</v>
      </c>
      <c r="J99" s="206">
        <f t="shared" si="13"/>
        <v>3</v>
      </c>
      <c r="K99" s="337">
        <f t="shared" si="17"/>
        <v>3000</v>
      </c>
      <c r="L99" s="337">
        <f t="shared" si="17"/>
        <v>3000</v>
      </c>
      <c r="M99" s="337">
        <f t="shared" si="15"/>
        <v>3</v>
      </c>
    </row>
    <row r="100" spans="1:13" ht="15" hidden="1">
      <c r="A100" s="211" t="s">
        <v>344</v>
      </c>
      <c r="B100" s="148" t="s">
        <v>201</v>
      </c>
      <c r="C100" s="148" t="s">
        <v>163</v>
      </c>
      <c r="D100" s="148" t="s">
        <v>194</v>
      </c>
      <c r="E100" s="148" t="s">
        <v>419</v>
      </c>
      <c r="F100" s="148" t="s">
        <v>262</v>
      </c>
      <c r="G100" s="148" t="s">
        <v>313</v>
      </c>
      <c r="H100" s="171">
        <v>3000</v>
      </c>
      <c r="I100" s="206">
        <f t="shared" si="11"/>
        <v>3</v>
      </c>
      <c r="J100" s="206">
        <f t="shared" si="13"/>
        <v>3</v>
      </c>
      <c r="K100" s="337">
        <v>3000</v>
      </c>
      <c r="L100" s="337">
        <v>3000</v>
      </c>
      <c r="M100" s="337">
        <f t="shared" si="15"/>
        <v>3</v>
      </c>
    </row>
    <row r="101" spans="1:13" ht="15">
      <c r="A101" s="207" t="s">
        <v>65</v>
      </c>
      <c r="B101" s="203" t="s">
        <v>201</v>
      </c>
      <c r="C101" s="203" t="s">
        <v>163</v>
      </c>
      <c r="D101" s="203" t="s">
        <v>89</v>
      </c>
      <c r="E101" s="203"/>
      <c r="F101" s="203"/>
      <c r="G101" s="203"/>
      <c r="H101" s="201">
        <f>H102+H125</f>
        <v>6100</v>
      </c>
      <c r="I101" s="206">
        <f t="shared" si="11"/>
        <v>6.1</v>
      </c>
      <c r="J101" s="206">
        <f t="shared" si="13"/>
        <v>0</v>
      </c>
      <c r="K101" s="336">
        <v>0</v>
      </c>
      <c r="L101" s="336">
        <v>0</v>
      </c>
      <c r="M101" s="337">
        <f t="shared" si="15"/>
        <v>0</v>
      </c>
    </row>
    <row r="102" spans="1:13" ht="30" customHeight="1" hidden="1">
      <c r="A102" s="115" t="s">
        <v>71</v>
      </c>
      <c r="B102" s="116" t="s">
        <v>201</v>
      </c>
      <c r="C102" s="116" t="s">
        <v>163</v>
      </c>
      <c r="D102" s="116" t="s">
        <v>89</v>
      </c>
      <c r="E102" s="116" t="s">
        <v>0</v>
      </c>
      <c r="F102" s="116"/>
      <c r="G102" s="148"/>
      <c r="H102" s="171">
        <f aca="true" t="shared" si="18" ref="H102:H110">H103</f>
        <v>6100</v>
      </c>
      <c r="I102" s="209">
        <f t="shared" si="11"/>
        <v>6.1</v>
      </c>
      <c r="J102" s="209">
        <f t="shared" si="13"/>
        <v>0</v>
      </c>
      <c r="K102" s="337">
        <f>K112</f>
        <v>0</v>
      </c>
      <c r="L102" s="337">
        <f>L112</f>
        <v>0</v>
      </c>
      <c r="M102" s="337">
        <f t="shared" si="15"/>
        <v>0</v>
      </c>
    </row>
    <row r="103" spans="1:13" ht="30" customHeight="1" hidden="1">
      <c r="A103" s="331" t="s">
        <v>555</v>
      </c>
      <c r="B103" s="112"/>
      <c r="C103" s="116" t="s">
        <v>163</v>
      </c>
      <c r="D103" s="116" t="s">
        <v>89</v>
      </c>
      <c r="E103" s="116" t="s">
        <v>0</v>
      </c>
      <c r="F103" s="112"/>
      <c r="G103" s="203"/>
      <c r="H103" s="171">
        <f t="shared" si="18"/>
        <v>6100</v>
      </c>
      <c r="I103" s="209">
        <f t="shared" si="11"/>
        <v>6.1</v>
      </c>
      <c r="J103" s="209">
        <v>0</v>
      </c>
      <c r="K103" s="337"/>
      <c r="L103" s="337"/>
      <c r="M103" s="337">
        <v>0</v>
      </c>
    </row>
    <row r="104" spans="1:13" ht="18" customHeight="1" hidden="1">
      <c r="A104" s="331" t="s">
        <v>556</v>
      </c>
      <c r="B104" s="112"/>
      <c r="C104" s="332" t="s">
        <v>163</v>
      </c>
      <c r="D104" s="332" t="s">
        <v>89</v>
      </c>
      <c r="E104" s="333">
        <v>800110530</v>
      </c>
      <c r="F104" s="334"/>
      <c r="G104" s="203"/>
      <c r="H104" s="171">
        <f t="shared" si="18"/>
        <v>6100</v>
      </c>
      <c r="I104" s="209">
        <f t="shared" si="11"/>
        <v>6.1</v>
      </c>
      <c r="J104" s="209">
        <v>0</v>
      </c>
      <c r="K104" s="337"/>
      <c r="L104" s="337"/>
      <c r="M104" s="337">
        <v>0</v>
      </c>
    </row>
    <row r="105" spans="1:13" ht="30" customHeight="1" hidden="1">
      <c r="A105" s="331" t="s">
        <v>557</v>
      </c>
      <c r="B105" s="112"/>
      <c r="C105" s="332" t="s">
        <v>163</v>
      </c>
      <c r="D105" s="332" t="s">
        <v>89</v>
      </c>
      <c r="E105" s="333">
        <v>800110530</v>
      </c>
      <c r="F105" s="334"/>
      <c r="G105" s="203"/>
      <c r="H105" s="171">
        <f t="shared" si="18"/>
        <v>6100</v>
      </c>
      <c r="I105" s="209">
        <f t="shared" si="11"/>
        <v>6.1</v>
      </c>
      <c r="J105" s="209">
        <v>0</v>
      </c>
      <c r="K105" s="337"/>
      <c r="L105" s="337"/>
      <c r="M105" s="337">
        <v>0</v>
      </c>
    </row>
    <row r="106" spans="1:13" ht="15.75" customHeight="1" hidden="1">
      <c r="A106" s="208" t="s">
        <v>158</v>
      </c>
      <c r="B106" s="112"/>
      <c r="C106" s="332" t="s">
        <v>163</v>
      </c>
      <c r="D106" s="332" t="s">
        <v>89</v>
      </c>
      <c r="E106" s="333">
        <v>800110530</v>
      </c>
      <c r="F106" s="148" t="s">
        <v>159</v>
      </c>
      <c r="G106" s="148"/>
      <c r="H106" s="171">
        <f t="shared" si="18"/>
        <v>6100</v>
      </c>
      <c r="I106" s="209">
        <f t="shared" si="11"/>
        <v>6.1</v>
      </c>
      <c r="J106" s="209">
        <v>0</v>
      </c>
      <c r="K106" s="337"/>
      <c r="L106" s="337"/>
      <c r="M106" s="337">
        <v>0</v>
      </c>
    </row>
    <row r="107" spans="1:13" ht="15" customHeight="1" hidden="1">
      <c r="A107" s="208" t="s">
        <v>258</v>
      </c>
      <c r="B107" s="112"/>
      <c r="C107" s="332" t="s">
        <v>163</v>
      </c>
      <c r="D107" s="332" t="s">
        <v>89</v>
      </c>
      <c r="E107" s="333">
        <v>800110530</v>
      </c>
      <c r="F107" s="148" t="s">
        <v>259</v>
      </c>
      <c r="G107" s="148"/>
      <c r="H107" s="171">
        <f t="shared" si="18"/>
        <v>6100</v>
      </c>
      <c r="I107" s="206">
        <f t="shared" si="11"/>
        <v>6.1</v>
      </c>
      <c r="J107" s="206"/>
      <c r="K107" s="337"/>
      <c r="L107" s="337"/>
      <c r="M107" s="337"/>
    </row>
    <row r="108" spans="1:13" ht="15" customHeight="1" hidden="1">
      <c r="A108" s="208" t="s">
        <v>296</v>
      </c>
      <c r="B108" s="112"/>
      <c r="C108" s="332" t="s">
        <v>163</v>
      </c>
      <c r="D108" s="332" t="s">
        <v>89</v>
      </c>
      <c r="E108" s="333">
        <v>800110530</v>
      </c>
      <c r="F108" s="148" t="s">
        <v>260</v>
      </c>
      <c r="G108" s="148"/>
      <c r="H108" s="171">
        <f t="shared" si="18"/>
        <v>6100</v>
      </c>
      <c r="I108" s="206">
        <f t="shared" si="11"/>
        <v>6.1</v>
      </c>
      <c r="J108" s="206"/>
      <c r="K108" s="337"/>
      <c r="L108" s="337"/>
      <c r="M108" s="337"/>
    </row>
    <row r="109" spans="1:13" ht="15" customHeight="1" hidden="1">
      <c r="A109" s="208" t="s">
        <v>68</v>
      </c>
      <c r="B109" s="112"/>
      <c r="C109" s="332" t="s">
        <v>163</v>
      </c>
      <c r="D109" s="332" t="s">
        <v>89</v>
      </c>
      <c r="E109" s="333">
        <v>800110530</v>
      </c>
      <c r="F109" s="148" t="s">
        <v>260</v>
      </c>
      <c r="G109" s="148" t="s">
        <v>165</v>
      </c>
      <c r="H109" s="171">
        <f t="shared" si="18"/>
        <v>6100</v>
      </c>
      <c r="I109" s="206">
        <f t="shared" si="11"/>
        <v>6.1</v>
      </c>
      <c r="J109" s="206"/>
      <c r="K109" s="337"/>
      <c r="L109" s="337"/>
      <c r="M109" s="337"/>
    </row>
    <row r="110" spans="1:13" ht="12.75" customHeight="1" hidden="1">
      <c r="A110" s="208" t="s">
        <v>186</v>
      </c>
      <c r="B110" s="112"/>
      <c r="C110" s="332" t="s">
        <v>163</v>
      </c>
      <c r="D110" s="332" t="s">
        <v>89</v>
      </c>
      <c r="E110" s="333">
        <v>800110530</v>
      </c>
      <c r="F110" s="148" t="s">
        <v>260</v>
      </c>
      <c r="G110" s="148" t="s">
        <v>187</v>
      </c>
      <c r="H110" s="171">
        <f t="shared" si="18"/>
        <v>6100</v>
      </c>
      <c r="I110" s="206">
        <f t="shared" si="11"/>
        <v>6.1</v>
      </c>
      <c r="J110" s="206"/>
      <c r="K110" s="337"/>
      <c r="L110" s="337"/>
      <c r="M110" s="337"/>
    </row>
    <row r="111" spans="1:13" ht="13.5" customHeight="1" hidden="1">
      <c r="A111" s="208" t="s">
        <v>342</v>
      </c>
      <c r="B111" s="112"/>
      <c r="C111" s="332" t="s">
        <v>163</v>
      </c>
      <c r="D111" s="332" t="s">
        <v>89</v>
      </c>
      <c r="E111" s="333">
        <v>800110530</v>
      </c>
      <c r="F111" s="148" t="s">
        <v>260</v>
      </c>
      <c r="G111" s="148" t="s">
        <v>310</v>
      </c>
      <c r="H111" s="171">
        <v>6100</v>
      </c>
      <c r="I111" s="206">
        <f t="shared" si="11"/>
        <v>6.1</v>
      </c>
      <c r="J111" s="206"/>
      <c r="K111" s="337"/>
      <c r="L111" s="337"/>
      <c r="M111" s="337"/>
    </row>
    <row r="112" spans="1:13" ht="27" hidden="1">
      <c r="A112" s="114" t="s">
        <v>72</v>
      </c>
      <c r="B112" s="112" t="s">
        <v>201</v>
      </c>
      <c r="C112" s="112" t="s">
        <v>163</v>
      </c>
      <c r="D112" s="112" t="s">
        <v>89</v>
      </c>
      <c r="E112" s="112" t="s">
        <v>100</v>
      </c>
      <c r="F112" s="112"/>
      <c r="G112" s="203"/>
      <c r="H112" s="201">
        <f>H119+H113</f>
        <v>0</v>
      </c>
      <c r="I112" s="206">
        <f t="shared" si="11"/>
        <v>0</v>
      </c>
      <c r="J112" s="206">
        <f t="shared" si="13"/>
        <v>0</v>
      </c>
      <c r="K112" s="337">
        <f>K119</f>
        <v>0</v>
      </c>
      <c r="L112" s="337">
        <f>L119</f>
        <v>0</v>
      </c>
      <c r="M112" s="337">
        <f t="shared" si="15"/>
        <v>0</v>
      </c>
    </row>
    <row r="113" spans="1:13" ht="27" hidden="1">
      <c r="A113" s="115" t="s">
        <v>233</v>
      </c>
      <c r="B113" s="116" t="s">
        <v>201</v>
      </c>
      <c r="C113" s="116" t="s">
        <v>163</v>
      </c>
      <c r="D113" s="116" t="s">
        <v>89</v>
      </c>
      <c r="E113" s="116" t="s">
        <v>100</v>
      </c>
      <c r="F113" s="116" t="s">
        <v>165</v>
      </c>
      <c r="G113" s="148"/>
      <c r="H113" s="171">
        <f>H114</f>
        <v>0</v>
      </c>
      <c r="I113" s="209">
        <f t="shared" si="11"/>
        <v>0</v>
      </c>
      <c r="J113" s="206"/>
      <c r="K113" s="337"/>
      <c r="L113" s="337"/>
      <c r="M113" s="337"/>
    </row>
    <row r="114" spans="1:13" ht="27" hidden="1">
      <c r="A114" s="208" t="s">
        <v>254</v>
      </c>
      <c r="B114" s="116" t="s">
        <v>201</v>
      </c>
      <c r="C114" s="116" t="s">
        <v>163</v>
      </c>
      <c r="D114" s="116" t="s">
        <v>89</v>
      </c>
      <c r="E114" s="116" t="s">
        <v>100</v>
      </c>
      <c r="F114" s="148" t="s">
        <v>255</v>
      </c>
      <c r="G114" s="148"/>
      <c r="H114" s="171">
        <f>H115</f>
        <v>0</v>
      </c>
      <c r="I114" s="209">
        <f t="shared" si="11"/>
        <v>0</v>
      </c>
      <c r="J114" s="206"/>
      <c r="K114" s="337"/>
      <c r="L114" s="337"/>
      <c r="M114" s="337"/>
    </row>
    <row r="115" spans="1:13" ht="27" hidden="1">
      <c r="A115" s="208" t="s">
        <v>256</v>
      </c>
      <c r="B115" s="116" t="s">
        <v>201</v>
      </c>
      <c r="C115" s="116" t="s">
        <v>163</v>
      </c>
      <c r="D115" s="116" t="s">
        <v>89</v>
      </c>
      <c r="E115" s="116" t="s">
        <v>100</v>
      </c>
      <c r="F115" s="148" t="s">
        <v>257</v>
      </c>
      <c r="G115" s="148"/>
      <c r="H115" s="171">
        <f>H116</f>
        <v>0</v>
      </c>
      <c r="I115" s="209">
        <f t="shared" si="11"/>
        <v>0</v>
      </c>
      <c r="J115" s="206"/>
      <c r="K115" s="337"/>
      <c r="L115" s="337"/>
      <c r="M115" s="337"/>
    </row>
    <row r="116" spans="1:13" ht="15" hidden="1">
      <c r="A116" s="208" t="s">
        <v>68</v>
      </c>
      <c r="B116" s="116" t="s">
        <v>201</v>
      </c>
      <c r="C116" s="116" t="s">
        <v>163</v>
      </c>
      <c r="D116" s="116" t="s">
        <v>89</v>
      </c>
      <c r="E116" s="116" t="s">
        <v>100</v>
      </c>
      <c r="F116" s="148" t="s">
        <v>257</v>
      </c>
      <c r="G116" s="148" t="s">
        <v>165</v>
      </c>
      <c r="H116" s="171">
        <f>H117</f>
        <v>0</v>
      </c>
      <c r="I116" s="209">
        <f t="shared" si="11"/>
        <v>0</v>
      </c>
      <c r="J116" s="206"/>
      <c r="K116" s="337"/>
      <c r="L116" s="337"/>
      <c r="M116" s="337"/>
    </row>
    <row r="117" spans="1:13" ht="15" hidden="1">
      <c r="A117" s="208" t="s">
        <v>176</v>
      </c>
      <c r="B117" s="116" t="s">
        <v>201</v>
      </c>
      <c r="C117" s="116" t="s">
        <v>163</v>
      </c>
      <c r="D117" s="116" t="s">
        <v>89</v>
      </c>
      <c r="E117" s="116" t="s">
        <v>100</v>
      </c>
      <c r="F117" s="148" t="s">
        <v>257</v>
      </c>
      <c r="G117" s="148" t="s">
        <v>177</v>
      </c>
      <c r="H117" s="171">
        <f>H118</f>
        <v>0</v>
      </c>
      <c r="I117" s="209">
        <f t="shared" si="11"/>
        <v>0</v>
      </c>
      <c r="J117" s="206"/>
      <c r="K117" s="337"/>
      <c r="L117" s="337"/>
      <c r="M117" s="337"/>
    </row>
    <row r="118" spans="1:13" ht="15" hidden="1">
      <c r="A118" s="208" t="s">
        <v>184</v>
      </c>
      <c r="B118" s="116" t="s">
        <v>201</v>
      </c>
      <c r="C118" s="116" t="s">
        <v>163</v>
      </c>
      <c r="D118" s="116" t="s">
        <v>89</v>
      </c>
      <c r="E118" s="116" t="s">
        <v>100</v>
      </c>
      <c r="F118" s="148" t="s">
        <v>257</v>
      </c>
      <c r="G118" s="148" t="s">
        <v>185</v>
      </c>
      <c r="H118" s="171">
        <v>0</v>
      </c>
      <c r="I118" s="209">
        <f t="shared" si="11"/>
        <v>0</v>
      </c>
      <c r="J118" s="206"/>
      <c r="K118" s="337"/>
      <c r="L118" s="337"/>
      <c r="M118" s="337"/>
    </row>
    <row r="119" spans="1:13" ht="15" hidden="1">
      <c r="A119" s="140" t="s">
        <v>158</v>
      </c>
      <c r="B119" s="116" t="s">
        <v>201</v>
      </c>
      <c r="C119" s="116" t="s">
        <v>163</v>
      </c>
      <c r="D119" s="116" t="s">
        <v>89</v>
      </c>
      <c r="E119" s="116" t="s">
        <v>100</v>
      </c>
      <c r="F119" s="116" t="s">
        <v>159</v>
      </c>
      <c r="G119" s="148"/>
      <c r="H119" s="171">
        <f>H120</f>
        <v>0</v>
      </c>
      <c r="I119" s="209">
        <f t="shared" si="11"/>
        <v>0</v>
      </c>
      <c r="J119" s="206">
        <f t="shared" si="13"/>
        <v>0</v>
      </c>
      <c r="K119" s="337">
        <f aca="true" t="shared" si="19" ref="K119:L123">K120</f>
        <v>0</v>
      </c>
      <c r="L119" s="337">
        <f t="shared" si="19"/>
        <v>0</v>
      </c>
      <c r="M119" s="337">
        <f t="shared" si="15"/>
        <v>0</v>
      </c>
    </row>
    <row r="120" spans="1:13" ht="15" hidden="1">
      <c r="A120" s="208" t="s">
        <v>258</v>
      </c>
      <c r="B120" s="116" t="s">
        <v>201</v>
      </c>
      <c r="C120" s="116" t="s">
        <v>163</v>
      </c>
      <c r="D120" s="116" t="s">
        <v>89</v>
      </c>
      <c r="E120" s="116" t="s">
        <v>100</v>
      </c>
      <c r="F120" s="148" t="s">
        <v>259</v>
      </c>
      <c r="G120" s="148"/>
      <c r="H120" s="171">
        <f>H121</f>
        <v>0</v>
      </c>
      <c r="I120" s="206">
        <f t="shared" si="11"/>
        <v>0</v>
      </c>
      <c r="J120" s="206">
        <f t="shared" si="13"/>
        <v>0</v>
      </c>
      <c r="K120" s="337">
        <f t="shared" si="19"/>
        <v>0</v>
      </c>
      <c r="L120" s="337">
        <f t="shared" si="19"/>
        <v>0</v>
      </c>
      <c r="M120" s="337">
        <f t="shared" si="15"/>
        <v>0</v>
      </c>
    </row>
    <row r="121" spans="1:13" ht="15" hidden="1">
      <c r="A121" s="208" t="s">
        <v>263</v>
      </c>
      <c r="B121" s="116" t="s">
        <v>201</v>
      </c>
      <c r="C121" s="116" t="s">
        <v>163</v>
      </c>
      <c r="D121" s="116" t="s">
        <v>89</v>
      </c>
      <c r="E121" s="116" t="s">
        <v>100</v>
      </c>
      <c r="F121" s="148" t="s">
        <v>264</v>
      </c>
      <c r="G121" s="148"/>
      <c r="H121" s="171">
        <f>H122</f>
        <v>0</v>
      </c>
      <c r="I121" s="206">
        <f t="shared" si="11"/>
        <v>0</v>
      </c>
      <c r="J121" s="206">
        <f t="shared" si="13"/>
        <v>0</v>
      </c>
      <c r="K121" s="337">
        <f t="shared" si="19"/>
        <v>0</v>
      </c>
      <c r="L121" s="337">
        <f t="shared" si="19"/>
        <v>0</v>
      </c>
      <c r="M121" s="337">
        <f t="shared" si="15"/>
        <v>0</v>
      </c>
    </row>
    <row r="122" spans="1:13" ht="15" hidden="1">
      <c r="A122" s="208" t="s">
        <v>68</v>
      </c>
      <c r="B122" s="116" t="s">
        <v>201</v>
      </c>
      <c r="C122" s="116" t="s">
        <v>163</v>
      </c>
      <c r="D122" s="116" t="s">
        <v>89</v>
      </c>
      <c r="E122" s="116" t="s">
        <v>100</v>
      </c>
      <c r="F122" s="148" t="s">
        <v>264</v>
      </c>
      <c r="G122" s="148" t="s">
        <v>165</v>
      </c>
      <c r="H122" s="171">
        <f>H123</f>
        <v>0</v>
      </c>
      <c r="I122" s="206">
        <f t="shared" si="11"/>
        <v>0</v>
      </c>
      <c r="J122" s="206">
        <f t="shared" si="13"/>
        <v>0</v>
      </c>
      <c r="K122" s="337">
        <f t="shared" si="19"/>
        <v>0</v>
      </c>
      <c r="L122" s="337">
        <f t="shared" si="19"/>
        <v>0</v>
      </c>
      <c r="M122" s="337">
        <f t="shared" si="15"/>
        <v>0</v>
      </c>
    </row>
    <row r="123" spans="1:13" ht="15" hidden="1">
      <c r="A123" s="208" t="s">
        <v>186</v>
      </c>
      <c r="B123" s="116" t="s">
        <v>201</v>
      </c>
      <c r="C123" s="116" t="s">
        <v>163</v>
      </c>
      <c r="D123" s="116" t="s">
        <v>89</v>
      </c>
      <c r="E123" s="116" t="s">
        <v>100</v>
      </c>
      <c r="F123" s="148" t="s">
        <v>264</v>
      </c>
      <c r="G123" s="148" t="s">
        <v>187</v>
      </c>
      <c r="H123" s="171">
        <f>H124</f>
        <v>0</v>
      </c>
      <c r="I123" s="206">
        <f t="shared" si="11"/>
        <v>0</v>
      </c>
      <c r="J123" s="206">
        <f t="shared" si="13"/>
        <v>0</v>
      </c>
      <c r="K123" s="337">
        <f t="shared" si="19"/>
        <v>0</v>
      </c>
      <c r="L123" s="337">
        <f t="shared" si="19"/>
        <v>0</v>
      </c>
      <c r="M123" s="337">
        <f t="shared" si="15"/>
        <v>0</v>
      </c>
    </row>
    <row r="124" spans="1:13" ht="15" hidden="1">
      <c r="A124" s="208" t="s">
        <v>396</v>
      </c>
      <c r="B124" s="116" t="s">
        <v>201</v>
      </c>
      <c r="C124" s="116" t="s">
        <v>163</v>
      </c>
      <c r="D124" s="116" t="s">
        <v>89</v>
      </c>
      <c r="E124" s="116" t="s">
        <v>100</v>
      </c>
      <c r="F124" s="148" t="s">
        <v>264</v>
      </c>
      <c r="G124" s="148" t="s">
        <v>395</v>
      </c>
      <c r="H124" s="171">
        <v>0</v>
      </c>
      <c r="I124" s="206">
        <f t="shared" si="11"/>
        <v>0</v>
      </c>
      <c r="J124" s="206">
        <f t="shared" si="13"/>
        <v>0</v>
      </c>
      <c r="K124" s="337">
        <v>0</v>
      </c>
      <c r="L124" s="337">
        <v>0</v>
      </c>
      <c r="M124" s="337">
        <f t="shared" si="15"/>
        <v>0</v>
      </c>
    </row>
    <row r="125" spans="1:13" ht="27.75" customHeight="1" hidden="1">
      <c r="A125" s="114" t="s">
        <v>79</v>
      </c>
      <c r="B125" s="112" t="s">
        <v>201</v>
      </c>
      <c r="C125" s="112" t="s">
        <v>163</v>
      </c>
      <c r="D125" s="112" t="s">
        <v>89</v>
      </c>
      <c r="E125" s="112" t="s">
        <v>1</v>
      </c>
      <c r="F125" s="112"/>
      <c r="G125" s="203"/>
      <c r="H125" s="201">
        <f aca="true" t="shared" si="20" ref="H125:H131">H126</f>
        <v>0</v>
      </c>
      <c r="I125" s="206">
        <f t="shared" si="11"/>
        <v>0</v>
      </c>
      <c r="J125" s="206">
        <f t="shared" si="13"/>
        <v>0</v>
      </c>
      <c r="K125" s="337">
        <f aca="true" t="shared" si="21" ref="K125:L131">K126</f>
        <v>0</v>
      </c>
      <c r="L125" s="337">
        <f t="shared" si="21"/>
        <v>0</v>
      </c>
      <c r="M125" s="337">
        <f t="shared" si="15"/>
        <v>0</v>
      </c>
    </row>
    <row r="126" spans="1:13" ht="15" hidden="1">
      <c r="A126" s="115" t="s">
        <v>73</v>
      </c>
      <c r="B126" s="116" t="s">
        <v>201</v>
      </c>
      <c r="C126" s="116" t="s">
        <v>163</v>
      </c>
      <c r="D126" s="116" t="s">
        <v>89</v>
      </c>
      <c r="E126" s="116" t="s">
        <v>2</v>
      </c>
      <c r="F126" s="116"/>
      <c r="G126" s="148"/>
      <c r="H126" s="171">
        <f t="shared" si="20"/>
        <v>0</v>
      </c>
      <c r="I126" s="209">
        <f t="shared" si="11"/>
        <v>0</v>
      </c>
      <c r="J126" s="206">
        <f t="shared" si="13"/>
        <v>0</v>
      </c>
      <c r="K126" s="337">
        <f t="shared" si="21"/>
        <v>0</v>
      </c>
      <c r="L126" s="337">
        <f t="shared" si="21"/>
        <v>0</v>
      </c>
      <c r="M126" s="337">
        <f t="shared" si="15"/>
        <v>0</v>
      </c>
    </row>
    <row r="127" spans="1:13" ht="27" hidden="1">
      <c r="A127" s="208" t="s">
        <v>233</v>
      </c>
      <c r="B127" s="148" t="s">
        <v>201</v>
      </c>
      <c r="C127" s="148" t="s">
        <v>163</v>
      </c>
      <c r="D127" s="148" t="s">
        <v>89</v>
      </c>
      <c r="E127" s="148" t="s">
        <v>210</v>
      </c>
      <c r="F127" s="148" t="s">
        <v>165</v>
      </c>
      <c r="G127" s="148"/>
      <c r="H127" s="171">
        <f t="shared" si="20"/>
        <v>0</v>
      </c>
      <c r="I127" s="209">
        <f t="shared" si="11"/>
        <v>0</v>
      </c>
      <c r="J127" s="206">
        <f t="shared" si="13"/>
        <v>0</v>
      </c>
      <c r="K127" s="337">
        <f t="shared" si="21"/>
        <v>0</v>
      </c>
      <c r="L127" s="337">
        <f t="shared" si="21"/>
        <v>0</v>
      </c>
      <c r="M127" s="337">
        <f t="shared" si="15"/>
        <v>0</v>
      </c>
    </row>
    <row r="128" spans="1:13" ht="27" hidden="1">
      <c r="A128" s="208" t="s">
        <v>254</v>
      </c>
      <c r="B128" s="148" t="s">
        <v>201</v>
      </c>
      <c r="C128" s="148" t="s">
        <v>163</v>
      </c>
      <c r="D128" s="148" t="s">
        <v>89</v>
      </c>
      <c r="E128" s="148" t="s">
        <v>210</v>
      </c>
      <c r="F128" s="148" t="s">
        <v>255</v>
      </c>
      <c r="G128" s="148"/>
      <c r="H128" s="171">
        <f t="shared" si="20"/>
        <v>0</v>
      </c>
      <c r="I128" s="206">
        <f t="shared" si="11"/>
        <v>0</v>
      </c>
      <c r="J128" s="206">
        <f t="shared" si="13"/>
        <v>0</v>
      </c>
      <c r="K128" s="337">
        <f t="shared" si="21"/>
        <v>0</v>
      </c>
      <c r="L128" s="337">
        <f t="shared" si="21"/>
        <v>0</v>
      </c>
      <c r="M128" s="337">
        <f t="shared" si="15"/>
        <v>0</v>
      </c>
    </row>
    <row r="129" spans="1:13" ht="15" hidden="1">
      <c r="A129" s="208" t="s">
        <v>308</v>
      </c>
      <c r="B129" s="148" t="s">
        <v>201</v>
      </c>
      <c r="C129" s="148" t="s">
        <v>163</v>
      </c>
      <c r="D129" s="148" t="s">
        <v>89</v>
      </c>
      <c r="E129" s="148" t="s">
        <v>210</v>
      </c>
      <c r="F129" s="148" t="s">
        <v>257</v>
      </c>
      <c r="G129" s="148"/>
      <c r="H129" s="171">
        <f t="shared" si="20"/>
        <v>0</v>
      </c>
      <c r="I129" s="206">
        <f t="shared" si="11"/>
        <v>0</v>
      </c>
      <c r="J129" s="206">
        <f t="shared" si="13"/>
        <v>0</v>
      </c>
      <c r="K129" s="337">
        <f t="shared" si="21"/>
        <v>0</v>
      </c>
      <c r="L129" s="337">
        <f t="shared" si="21"/>
        <v>0</v>
      </c>
      <c r="M129" s="337">
        <f t="shared" si="15"/>
        <v>0</v>
      </c>
    </row>
    <row r="130" spans="1:13" ht="15" hidden="1">
      <c r="A130" s="208" t="s">
        <v>68</v>
      </c>
      <c r="B130" s="148" t="s">
        <v>201</v>
      </c>
      <c r="C130" s="148" t="s">
        <v>163</v>
      </c>
      <c r="D130" s="148" t="s">
        <v>89</v>
      </c>
      <c r="E130" s="148" t="s">
        <v>210</v>
      </c>
      <c r="F130" s="148" t="s">
        <v>257</v>
      </c>
      <c r="G130" s="148" t="s">
        <v>165</v>
      </c>
      <c r="H130" s="171">
        <f t="shared" si="20"/>
        <v>0</v>
      </c>
      <c r="I130" s="206">
        <f t="shared" si="11"/>
        <v>0</v>
      </c>
      <c r="J130" s="206">
        <f t="shared" si="13"/>
        <v>0</v>
      </c>
      <c r="K130" s="337">
        <f t="shared" si="21"/>
        <v>0</v>
      </c>
      <c r="L130" s="337">
        <f t="shared" si="21"/>
        <v>0</v>
      </c>
      <c r="M130" s="337">
        <f t="shared" si="15"/>
        <v>0</v>
      </c>
    </row>
    <row r="131" spans="1:13" ht="15" hidden="1">
      <c r="A131" s="208" t="s">
        <v>176</v>
      </c>
      <c r="B131" s="148" t="s">
        <v>201</v>
      </c>
      <c r="C131" s="148" t="s">
        <v>163</v>
      </c>
      <c r="D131" s="148" t="s">
        <v>89</v>
      </c>
      <c r="E131" s="148" t="s">
        <v>210</v>
      </c>
      <c r="F131" s="148" t="s">
        <v>257</v>
      </c>
      <c r="G131" s="148" t="s">
        <v>177</v>
      </c>
      <c r="H131" s="171">
        <f t="shared" si="20"/>
        <v>0</v>
      </c>
      <c r="I131" s="206">
        <f t="shared" si="11"/>
        <v>0</v>
      </c>
      <c r="J131" s="206">
        <f t="shared" si="13"/>
        <v>0</v>
      </c>
      <c r="K131" s="337">
        <f t="shared" si="21"/>
        <v>0</v>
      </c>
      <c r="L131" s="337">
        <f t="shared" si="21"/>
        <v>0</v>
      </c>
      <c r="M131" s="337">
        <f t="shared" si="15"/>
        <v>0</v>
      </c>
    </row>
    <row r="132" spans="1:13" ht="18.75" customHeight="1" hidden="1">
      <c r="A132" s="208" t="s">
        <v>184</v>
      </c>
      <c r="B132" s="148" t="s">
        <v>201</v>
      </c>
      <c r="C132" s="148" t="s">
        <v>163</v>
      </c>
      <c r="D132" s="148" t="s">
        <v>89</v>
      </c>
      <c r="E132" s="148" t="s">
        <v>210</v>
      </c>
      <c r="F132" s="148" t="s">
        <v>257</v>
      </c>
      <c r="G132" s="148" t="s">
        <v>185</v>
      </c>
      <c r="H132" s="171">
        <v>0</v>
      </c>
      <c r="I132" s="206">
        <f t="shared" si="11"/>
        <v>0</v>
      </c>
      <c r="J132" s="206">
        <f t="shared" si="13"/>
        <v>0</v>
      </c>
      <c r="K132" s="337">
        <v>0</v>
      </c>
      <c r="L132" s="337">
        <v>0</v>
      </c>
      <c r="M132" s="337">
        <f t="shared" si="15"/>
        <v>0</v>
      </c>
    </row>
    <row r="133" spans="1:13" ht="15">
      <c r="A133" s="207" t="s">
        <v>200</v>
      </c>
      <c r="B133" s="203" t="s">
        <v>201</v>
      </c>
      <c r="C133" s="203" t="s">
        <v>164</v>
      </c>
      <c r="D133" s="203"/>
      <c r="E133" s="203"/>
      <c r="F133" s="203"/>
      <c r="G133" s="203"/>
      <c r="H133" s="201">
        <f>H134</f>
        <v>209800</v>
      </c>
      <c r="I133" s="206">
        <f t="shared" si="11"/>
        <v>209.8</v>
      </c>
      <c r="J133" s="206">
        <f t="shared" si="13"/>
        <v>231.9</v>
      </c>
      <c r="K133" s="336">
        <f aca="true" t="shared" si="22" ref="K133:L137">K134</f>
        <v>231900</v>
      </c>
      <c r="L133" s="336">
        <f t="shared" si="22"/>
        <v>254400</v>
      </c>
      <c r="M133" s="336">
        <f t="shared" si="15"/>
        <v>254.4</v>
      </c>
    </row>
    <row r="134" spans="1:13" ht="15">
      <c r="A134" s="207" t="s">
        <v>85</v>
      </c>
      <c r="B134" s="203" t="s">
        <v>201</v>
      </c>
      <c r="C134" s="203" t="s">
        <v>164</v>
      </c>
      <c r="D134" s="203" t="s">
        <v>174</v>
      </c>
      <c r="E134" s="203"/>
      <c r="F134" s="203"/>
      <c r="G134" s="203"/>
      <c r="H134" s="201">
        <f>H135</f>
        <v>209800</v>
      </c>
      <c r="I134" s="206">
        <f t="shared" si="11"/>
        <v>209.8</v>
      </c>
      <c r="J134" s="206">
        <f t="shared" si="13"/>
        <v>231.9</v>
      </c>
      <c r="K134" s="336">
        <f t="shared" si="22"/>
        <v>231900</v>
      </c>
      <c r="L134" s="336">
        <f t="shared" si="22"/>
        <v>254400</v>
      </c>
      <c r="M134" s="336">
        <f t="shared" si="15"/>
        <v>254.4</v>
      </c>
    </row>
    <row r="135" spans="1:13" ht="14.25" customHeight="1" hidden="1">
      <c r="A135" s="179" t="s">
        <v>407</v>
      </c>
      <c r="B135" s="148" t="s">
        <v>201</v>
      </c>
      <c r="C135" s="148" t="s">
        <v>164</v>
      </c>
      <c r="D135" s="148" t="s">
        <v>174</v>
      </c>
      <c r="E135" s="148" t="s">
        <v>14</v>
      </c>
      <c r="F135" s="148"/>
      <c r="G135" s="148"/>
      <c r="H135" s="171">
        <f>H137</f>
        <v>209800</v>
      </c>
      <c r="I135" s="209">
        <f t="shared" si="11"/>
        <v>209.8</v>
      </c>
      <c r="J135" s="209">
        <f t="shared" si="13"/>
        <v>231.9</v>
      </c>
      <c r="K135" s="337">
        <f>K137</f>
        <v>231900</v>
      </c>
      <c r="L135" s="337">
        <f>L137</f>
        <v>254400</v>
      </c>
      <c r="M135" s="337">
        <f t="shared" si="15"/>
        <v>254.4</v>
      </c>
    </row>
    <row r="136" spans="1:13" ht="24.75" customHeight="1" hidden="1">
      <c r="A136" s="179" t="s">
        <v>408</v>
      </c>
      <c r="B136" s="148" t="s">
        <v>201</v>
      </c>
      <c r="C136" s="148" t="s">
        <v>164</v>
      </c>
      <c r="D136" s="148" t="s">
        <v>174</v>
      </c>
      <c r="E136" s="148" t="s">
        <v>409</v>
      </c>
      <c r="F136" s="148"/>
      <c r="G136" s="148"/>
      <c r="H136" s="171">
        <f>H137</f>
        <v>209800</v>
      </c>
      <c r="I136" s="209">
        <f t="shared" si="11"/>
        <v>209.8</v>
      </c>
      <c r="J136" s="209">
        <f t="shared" si="13"/>
        <v>231.9</v>
      </c>
      <c r="K136" s="337">
        <f>K137</f>
        <v>231900</v>
      </c>
      <c r="L136" s="337">
        <f>L137</f>
        <v>254400</v>
      </c>
      <c r="M136" s="337">
        <f t="shared" si="15"/>
        <v>254.4</v>
      </c>
    </row>
    <row r="137" spans="1:13" ht="27" hidden="1">
      <c r="A137" s="208" t="s">
        <v>101</v>
      </c>
      <c r="B137" s="148" t="s">
        <v>201</v>
      </c>
      <c r="C137" s="148" t="s">
        <v>164</v>
      </c>
      <c r="D137" s="148" t="s">
        <v>174</v>
      </c>
      <c r="E137" s="148" t="s">
        <v>415</v>
      </c>
      <c r="F137" s="148"/>
      <c r="G137" s="148"/>
      <c r="H137" s="171">
        <f>H138</f>
        <v>209800</v>
      </c>
      <c r="I137" s="209">
        <f t="shared" si="11"/>
        <v>209.8</v>
      </c>
      <c r="J137" s="209">
        <f t="shared" si="13"/>
        <v>231.9</v>
      </c>
      <c r="K137" s="337">
        <f t="shared" si="22"/>
        <v>231900</v>
      </c>
      <c r="L137" s="337">
        <f t="shared" si="22"/>
        <v>254400</v>
      </c>
      <c r="M137" s="337">
        <f t="shared" si="15"/>
        <v>254.4</v>
      </c>
    </row>
    <row r="138" spans="1:13" ht="27" hidden="1">
      <c r="A138" s="208" t="s">
        <v>224</v>
      </c>
      <c r="B138" s="148" t="s">
        <v>201</v>
      </c>
      <c r="C138" s="148" t="s">
        <v>164</v>
      </c>
      <c r="D138" s="148" t="s">
        <v>174</v>
      </c>
      <c r="E138" s="148" t="s">
        <v>421</v>
      </c>
      <c r="F138" s="148"/>
      <c r="G138" s="148"/>
      <c r="H138" s="171">
        <f>H139</f>
        <v>209800</v>
      </c>
      <c r="I138" s="209">
        <f t="shared" si="11"/>
        <v>209.8</v>
      </c>
      <c r="J138" s="209">
        <f t="shared" si="13"/>
        <v>231.9</v>
      </c>
      <c r="K138" s="337">
        <f>K139</f>
        <v>231900</v>
      </c>
      <c r="L138" s="337">
        <f>L139+L147</f>
        <v>254400</v>
      </c>
      <c r="M138" s="337">
        <f t="shared" si="15"/>
        <v>254.4</v>
      </c>
    </row>
    <row r="139" spans="1:13" ht="53.25" hidden="1">
      <c r="A139" s="208" t="s">
        <v>156</v>
      </c>
      <c r="B139" s="148" t="s">
        <v>201</v>
      </c>
      <c r="C139" s="148" t="s">
        <v>164</v>
      </c>
      <c r="D139" s="148" t="s">
        <v>174</v>
      </c>
      <c r="E139" s="148" t="s">
        <v>421</v>
      </c>
      <c r="F139" s="148" t="s">
        <v>157</v>
      </c>
      <c r="G139" s="148"/>
      <c r="H139" s="171">
        <f>H140</f>
        <v>209800</v>
      </c>
      <c r="I139" s="209">
        <f t="shared" si="11"/>
        <v>209.8</v>
      </c>
      <c r="J139" s="209">
        <f t="shared" si="13"/>
        <v>231.9</v>
      </c>
      <c r="K139" s="337">
        <f>K140</f>
        <v>231900</v>
      </c>
      <c r="L139" s="337">
        <f>L140</f>
        <v>254400</v>
      </c>
      <c r="M139" s="337">
        <f t="shared" si="15"/>
        <v>254.4</v>
      </c>
    </row>
    <row r="140" spans="1:13" ht="27" hidden="1">
      <c r="A140" s="208" t="s">
        <v>288</v>
      </c>
      <c r="B140" s="148" t="s">
        <v>201</v>
      </c>
      <c r="C140" s="148" t="s">
        <v>164</v>
      </c>
      <c r="D140" s="148" t="s">
        <v>174</v>
      </c>
      <c r="E140" s="148" t="s">
        <v>421</v>
      </c>
      <c r="F140" s="148" t="s">
        <v>289</v>
      </c>
      <c r="G140" s="148"/>
      <c r="H140" s="171">
        <f>H141+H144</f>
        <v>209800</v>
      </c>
      <c r="I140" s="209">
        <f t="shared" si="11"/>
        <v>209.8</v>
      </c>
      <c r="J140" s="209">
        <f t="shared" si="13"/>
        <v>231.9</v>
      </c>
      <c r="K140" s="337">
        <f>K141+K144</f>
        <v>231900</v>
      </c>
      <c r="L140" s="337">
        <f>L141+L144</f>
        <v>254400</v>
      </c>
      <c r="M140" s="337">
        <f t="shared" si="15"/>
        <v>254.4</v>
      </c>
    </row>
    <row r="141" spans="1:13" ht="15" hidden="1">
      <c r="A141" s="208" t="s">
        <v>249</v>
      </c>
      <c r="B141" s="148" t="s">
        <v>201</v>
      </c>
      <c r="C141" s="148" t="s">
        <v>164</v>
      </c>
      <c r="D141" s="148" t="s">
        <v>174</v>
      </c>
      <c r="E141" s="148" t="s">
        <v>421</v>
      </c>
      <c r="F141" s="148" t="s">
        <v>265</v>
      </c>
      <c r="G141" s="148"/>
      <c r="H141" s="171">
        <f>H142</f>
        <v>161200</v>
      </c>
      <c r="I141" s="209">
        <f t="shared" si="11"/>
        <v>161.2</v>
      </c>
      <c r="J141" s="209">
        <f t="shared" si="13"/>
        <v>178.12</v>
      </c>
      <c r="K141" s="337">
        <f>K142</f>
        <v>178120</v>
      </c>
      <c r="L141" s="337">
        <f>L142</f>
        <v>195392</v>
      </c>
      <c r="M141" s="337">
        <f t="shared" si="15"/>
        <v>195.392</v>
      </c>
    </row>
    <row r="142" spans="1:13" ht="15" hidden="1">
      <c r="A142" s="208" t="s">
        <v>166</v>
      </c>
      <c r="B142" s="148" t="s">
        <v>201</v>
      </c>
      <c r="C142" s="148" t="s">
        <v>164</v>
      </c>
      <c r="D142" s="148" t="s">
        <v>174</v>
      </c>
      <c r="E142" s="148" t="s">
        <v>421</v>
      </c>
      <c r="F142" s="148" t="s">
        <v>265</v>
      </c>
      <c r="G142" s="148" t="s">
        <v>167</v>
      </c>
      <c r="H142" s="171">
        <f>H143</f>
        <v>161200</v>
      </c>
      <c r="I142" s="209">
        <f t="shared" si="11"/>
        <v>161.2</v>
      </c>
      <c r="J142" s="209">
        <f t="shared" si="13"/>
        <v>178.12</v>
      </c>
      <c r="K142" s="337">
        <f>K143</f>
        <v>178120</v>
      </c>
      <c r="L142" s="337">
        <f>L143</f>
        <v>195392</v>
      </c>
      <c r="M142" s="337">
        <f t="shared" si="15"/>
        <v>195.392</v>
      </c>
    </row>
    <row r="143" spans="1:13" ht="15" hidden="1">
      <c r="A143" s="208" t="s">
        <v>168</v>
      </c>
      <c r="B143" s="148" t="s">
        <v>201</v>
      </c>
      <c r="C143" s="148" t="s">
        <v>164</v>
      </c>
      <c r="D143" s="148" t="s">
        <v>174</v>
      </c>
      <c r="E143" s="148" t="s">
        <v>421</v>
      </c>
      <c r="F143" s="148" t="s">
        <v>265</v>
      </c>
      <c r="G143" s="148" t="s">
        <v>169</v>
      </c>
      <c r="H143" s="171">
        <v>161200</v>
      </c>
      <c r="I143" s="209">
        <f t="shared" si="11"/>
        <v>161.2</v>
      </c>
      <c r="J143" s="209">
        <f t="shared" si="13"/>
        <v>178.12</v>
      </c>
      <c r="K143" s="337">
        <v>178120</v>
      </c>
      <c r="L143" s="337">
        <v>195392</v>
      </c>
      <c r="M143" s="337">
        <f t="shared" si="15"/>
        <v>195.392</v>
      </c>
    </row>
    <row r="144" spans="1:13" ht="39.75" hidden="1">
      <c r="A144" s="208" t="s">
        <v>251</v>
      </c>
      <c r="B144" s="148" t="s">
        <v>201</v>
      </c>
      <c r="C144" s="148" t="s">
        <v>164</v>
      </c>
      <c r="D144" s="148" t="s">
        <v>174</v>
      </c>
      <c r="E144" s="148" t="s">
        <v>421</v>
      </c>
      <c r="F144" s="148" t="s">
        <v>252</v>
      </c>
      <c r="G144" s="148"/>
      <c r="H144" s="171">
        <f>H145</f>
        <v>48600</v>
      </c>
      <c r="I144" s="209">
        <f t="shared" si="11"/>
        <v>48.6</v>
      </c>
      <c r="J144" s="209">
        <f t="shared" si="13"/>
        <v>53.78</v>
      </c>
      <c r="K144" s="337">
        <f>K145</f>
        <v>53780</v>
      </c>
      <c r="L144" s="337">
        <f>L145</f>
        <v>59008</v>
      </c>
      <c r="M144" s="337">
        <f t="shared" si="15"/>
        <v>59.008</v>
      </c>
    </row>
    <row r="145" spans="1:13" ht="15" hidden="1">
      <c r="A145" s="208" t="s">
        <v>166</v>
      </c>
      <c r="B145" s="148" t="s">
        <v>201</v>
      </c>
      <c r="C145" s="148" t="s">
        <v>164</v>
      </c>
      <c r="D145" s="148" t="s">
        <v>174</v>
      </c>
      <c r="E145" s="148" t="s">
        <v>421</v>
      </c>
      <c r="F145" s="148" t="s">
        <v>252</v>
      </c>
      <c r="G145" s="148" t="s">
        <v>167</v>
      </c>
      <c r="H145" s="171">
        <v>48600</v>
      </c>
      <c r="I145" s="209">
        <f t="shared" si="11"/>
        <v>48.6</v>
      </c>
      <c r="J145" s="209">
        <f t="shared" si="13"/>
        <v>53.78</v>
      </c>
      <c r="K145" s="337">
        <f>K146</f>
        <v>53780</v>
      </c>
      <c r="L145" s="337">
        <f>L146</f>
        <v>59008</v>
      </c>
      <c r="M145" s="337">
        <f t="shared" si="15"/>
        <v>59.008</v>
      </c>
    </row>
    <row r="146" spans="1:13" ht="18.75" customHeight="1" hidden="1">
      <c r="A146" s="208" t="s">
        <v>170</v>
      </c>
      <c r="B146" s="148" t="s">
        <v>201</v>
      </c>
      <c r="C146" s="148" t="s">
        <v>164</v>
      </c>
      <c r="D146" s="148" t="s">
        <v>174</v>
      </c>
      <c r="E146" s="148" t="s">
        <v>421</v>
      </c>
      <c r="F146" s="148" t="s">
        <v>252</v>
      </c>
      <c r="G146" s="148" t="s">
        <v>171</v>
      </c>
      <c r="H146" s="171">
        <v>48600</v>
      </c>
      <c r="I146" s="209">
        <f t="shared" si="11"/>
        <v>48.6</v>
      </c>
      <c r="J146" s="209">
        <f t="shared" si="13"/>
        <v>53.78</v>
      </c>
      <c r="K146" s="337">
        <v>53780</v>
      </c>
      <c r="L146" s="337">
        <v>59008</v>
      </c>
      <c r="M146" s="337">
        <f t="shared" si="15"/>
        <v>59.008</v>
      </c>
    </row>
    <row r="147" spans="1:13" ht="29.25" customHeight="1" hidden="1">
      <c r="A147" s="208" t="s">
        <v>233</v>
      </c>
      <c r="B147" s="148" t="s">
        <v>201</v>
      </c>
      <c r="C147" s="148" t="s">
        <v>164</v>
      </c>
      <c r="D147" s="148" t="s">
        <v>174</v>
      </c>
      <c r="E147" s="148" t="s">
        <v>421</v>
      </c>
      <c r="F147" s="148" t="s">
        <v>165</v>
      </c>
      <c r="G147" s="148"/>
      <c r="H147" s="171">
        <f>H148</f>
        <v>0</v>
      </c>
      <c r="I147" s="209">
        <f t="shared" si="11"/>
        <v>0</v>
      </c>
      <c r="J147" s="209">
        <f t="shared" si="13"/>
        <v>0</v>
      </c>
      <c r="K147" s="337">
        <f aca="true" t="shared" si="23" ref="K147:L150">K148</f>
        <v>0</v>
      </c>
      <c r="L147" s="337">
        <f t="shared" si="23"/>
        <v>0</v>
      </c>
      <c r="M147" s="337">
        <f t="shared" si="15"/>
        <v>0</v>
      </c>
    </row>
    <row r="148" spans="1:13" ht="35.25" customHeight="1" hidden="1">
      <c r="A148" s="208" t="s">
        <v>254</v>
      </c>
      <c r="B148" s="148" t="s">
        <v>201</v>
      </c>
      <c r="C148" s="148" t="s">
        <v>164</v>
      </c>
      <c r="D148" s="148" t="s">
        <v>174</v>
      </c>
      <c r="E148" s="148" t="s">
        <v>421</v>
      </c>
      <c r="F148" s="148" t="s">
        <v>255</v>
      </c>
      <c r="G148" s="148"/>
      <c r="H148" s="171">
        <f>H149</f>
        <v>0</v>
      </c>
      <c r="I148" s="209">
        <f t="shared" si="11"/>
        <v>0</v>
      </c>
      <c r="J148" s="209">
        <f t="shared" si="13"/>
        <v>0</v>
      </c>
      <c r="K148" s="337">
        <f t="shared" si="23"/>
        <v>0</v>
      </c>
      <c r="L148" s="337">
        <f t="shared" si="23"/>
        <v>0</v>
      </c>
      <c r="M148" s="337">
        <f t="shared" si="15"/>
        <v>0</v>
      </c>
    </row>
    <row r="149" spans="1:13" ht="27" hidden="1">
      <c r="A149" s="208" t="s">
        <v>256</v>
      </c>
      <c r="B149" s="148" t="s">
        <v>201</v>
      </c>
      <c r="C149" s="148" t="s">
        <v>164</v>
      </c>
      <c r="D149" s="148" t="s">
        <v>174</v>
      </c>
      <c r="E149" s="148" t="s">
        <v>421</v>
      </c>
      <c r="F149" s="148" t="s">
        <v>257</v>
      </c>
      <c r="G149" s="148"/>
      <c r="H149" s="171">
        <f>H150</f>
        <v>0</v>
      </c>
      <c r="I149" s="209">
        <f t="shared" si="11"/>
        <v>0</v>
      </c>
      <c r="J149" s="209">
        <f t="shared" si="13"/>
        <v>0</v>
      </c>
      <c r="K149" s="337">
        <f t="shared" si="23"/>
        <v>0</v>
      </c>
      <c r="L149" s="337">
        <f t="shared" si="23"/>
        <v>0</v>
      </c>
      <c r="M149" s="337">
        <f t="shared" si="15"/>
        <v>0</v>
      </c>
    </row>
    <row r="150" spans="1:15" ht="15" hidden="1">
      <c r="A150" s="208" t="s">
        <v>70</v>
      </c>
      <c r="B150" s="148" t="s">
        <v>201</v>
      </c>
      <c r="C150" s="148" t="s">
        <v>164</v>
      </c>
      <c r="D150" s="148" t="s">
        <v>174</v>
      </c>
      <c r="E150" s="148" t="s">
        <v>421</v>
      </c>
      <c r="F150" s="148" t="s">
        <v>257</v>
      </c>
      <c r="G150" s="148" t="s">
        <v>188</v>
      </c>
      <c r="H150" s="171">
        <f>H151</f>
        <v>0</v>
      </c>
      <c r="I150" s="209">
        <f t="shared" si="11"/>
        <v>0</v>
      </c>
      <c r="J150" s="209">
        <f t="shared" si="13"/>
        <v>0</v>
      </c>
      <c r="K150" s="337">
        <f t="shared" si="23"/>
        <v>0</v>
      </c>
      <c r="L150" s="337">
        <f t="shared" si="23"/>
        <v>0</v>
      </c>
      <c r="M150" s="337">
        <f t="shared" si="15"/>
        <v>0</v>
      </c>
      <c r="N150" s="144"/>
      <c r="O150" s="144"/>
    </row>
    <row r="151" spans="1:15" ht="15" hidden="1">
      <c r="A151" s="208" t="s">
        <v>191</v>
      </c>
      <c r="B151" s="148" t="s">
        <v>201</v>
      </c>
      <c r="C151" s="148" t="s">
        <v>164</v>
      </c>
      <c r="D151" s="148" t="s">
        <v>174</v>
      </c>
      <c r="E151" s="148" t="s">
        <v>421</v>
      </c>
      <c r="F151" s="148" t="s">
        <v>257</v>
      </c>
      <c r="G151" s="148" t="s">
        <v>192</v>
      </c>
      <c r="H151" s="171">
        <f>H152</f>
        <v>0</v>
      </c>
      <c r="I151" s="209">
        <f t="shared" si="11"/>
        <v>0</v>
      </c>
      <c r="J151" s="209">
        <f t="shared" si="13"/>
        <v>0</v>
      </c>
      <c r="K151" s="337">
        <f>K152</f>
        <v>0</v>
      </c>
      <c r="L151" s="337">
        <v>0</v>
      </c>
      <c r="M151" s="337">
        <f t="shared" si="15"/>
        <v>0</v>
      </c>
      <c r="N151" s="144"/>
      <c r="O151" s="144"/>
    </row>
    <row r="152" spans="1:15" ht="15" hidden="1">
      <c r="A152" s="208" t="s">
        <v>324</v>
      </c>
      <c r="B152" s="148" t="s">
        <v>201</v>
      </c>
      <c r="C152" s="148" t="s">
        <v>164</v>
      </c>
      <c r="D152" s="148" t="s">
        <v>174</v>
      </c>
      <c r="E152" s="148" t="s">
        <v>421</v>
      </c>
      <c r="F152" s="148" t="s">
        <v>257</v>
      </c>
      <c r="G152" s="148" t="s">
        <v>316</v>
      </c>
      <c r="H152" s="171">
        <v>0</v>
      </c>
      <c r="I152" s="209">
        <v>0</v>
      </c>
      <c r="J152" s="209">
        <v>0</v>
      </c>
      <c r="K152" s="337">
        <v>0</v>
      </c>
      <c r="L152" s="337">
        <v>0</v>
      </c>
      <c r="M152" s="337">
        <f t="shared" si="15"/>
        <v>0</v>
      </c>
      <c r="N152" s="144"/>
      <c r="O152" s="144"/>
    </row>
    <row r="153" spans="1:15" ht="26.25" customHeight="1">
      <c r="A153" s="197" t="s">
        <v>10</v>
      </c>
      <c r="B153" s="215">
        <v>950</v>
      </c>
      <c r="C153" s="216">
        <v>3</v>
      </c>
      <c r="D153" s="216">
        <v>0</v>
      </c>
      <c r="E153" s="217" t="s">
        <v>11</v>
      </c>
      <c r="F153" s="218" t="s">
        <v>11</v>
      </c>
      <c r="G153" s="203"/>
      <c r="H153" s="201">
        <f>H154</f>
        <v>30000</v>
      </c>
      <c r="I153" s="206">
        <f t="shared" si="11"/>
        <v>30</v>
      </c>
      <c r="J153" s="206">
        <f t="shared" si="13"/>
        <v>35</v>
      </c>
      <c r="K153" s="336">
        <f>K154</f>
        <v>35000</v>
      </c>
      <c r="L153" s="336">
        <f>L154</f>
        <v>0</v>
      </c>
      <c r="M153" s="336">
        <f t="shared" si="15"/>
        <v>0</v>
      </c>
      <c r="N153" s="144"/>
      <c r="O153" s="144"/>
    </row>
    <row r="154" spans="1:15" ht="28.5" customHeight="1">
      <c r="A154" s="197" t="s">
        <v>202</v>
      </c>
      <c r="B154" s="215">
        <v>950</v>
      </c>
      <c r="C154" s="216">
        <v>3</v>
      </c>
      <c r="D154" s="216">
        <v>14</v>
      </c>
      <c r="E154" s="217" t="s">
        <v>11</v>
      </c>
      <c r="F154" s="218" t="s">
        <v>11</v>
      </c>
      <c r="G154" s="203"/>
      <c r="H154" s="201">
        <f>H155</f>
        <v>30000</v>
      </c>
      <c r="I154" s="206">
        <f t="shared" si="11"/>
        <v>30</v>
      </c>
      <c r="J154" s="206">
        <f t="shared" si="13"/>
        <v>35</v>
      </c>
      <c r="K154" s="336">
        <f>K155</f>
        <v>35000</v>
      </c>
      <c r="L154" s="336">
        <f>L155</f>
        <v>0</v>
      </c>
      <c r="M154" s="336">
        <f t="shared" si="15"/>
        <v>0</v>
      </c>
      <c r="N154" s="144"/>
      <c r="O154" s="144"/>
    </row>
    <row r="155" spans="1:15" s="146" customFormat="1" ht="66.75" customHeight="1" hidden="1">
      <c r="A155" s="140" t="s">
        <v>463</v>
      </c>
      <c r="B155" s="219">
        <v>950</v>
      </c>
      <c r="C155" s="220">
        <v>3</v>
      </c>
      <c r="D155" s="220">
        <v>14</v>
      </c>
      <c r="E155" s="213">
        <v>8600000000</v>
      </c>
      <c r="F155" s="214" t="s">
        <v>11</v>
      </c>
      <c r="G155" s="221"/>
      <c r="H155" s="172">
        <f>H156+H185</f>
        <v>30000</v>
      </c>
      <c r="I155" s="222">
        <f t="shared" si="11"/>
        <v>30</v>
      </c>
      <c r="J155" s="209">
        <f t="shared" si="13"/>
        <v>35</v>
      </c>
      <c r="K155" s="339">
        <f>K156+K185</f>
        <v>35000</v>
      </c>
      <c r="L155" s="339">
        <f>L156+L185</f>
        <v>0</v>
      </c>
      <c r="M155" s="339">
        <f t="shared" si="15"/>
        <v>0</v>
      </c>
      <c r="N155" s="145"/>
      <c r="O155" s="145"/>
    </row>
    <row r="156" spans="1:15" s="146" customFormat="1" ht="12.75" customHeight="1" hidden="1">
      <c r="A156" s="140" t="s">
        <v>326</v>
      </c>
      <c r="B156" s="219">
        <v>950</v>
      </c>
      <c r="C156" s="220">
        <v>3</v>
      </c>
      <c r="D156" s="220">
        <v>14</v>
      </c>
      <c r="E156" s="213">
        <v>8600100000</v>
      </c>
      <c r="F156" s="214" t="s">
        <v>11</v>
      </c>
      <c r="G156" s="221"/>
      <c r="H156" s="172">
        <f>H157+H164+H178+H171</f>
        <v>30000</v>
      </c>
      <c r="I156" s="222">
        <f t="shared" si="11"/>
        <v>30</v>
      </c>
      <c r="J156" s="209">
        <f aca="true" t="shared" si="24" ref="J156:J176">K156/1000</f>
        <v>35</v>
      </c>
      <c r="K156" s="339">
        <f>K157+K164+K178</f>
        <v>35000</v>
      </c>
      <c r="L156" s="339">
        <f>L157+L164+L178</f>
        <v>0</v>
      </c>
      <c r="M156" s="339">
        <f aca="true" t="shared" si="25" ref="M156:M170">L156/1000</f>
        <v>0</v>
      </c>
      <c r="N156" s="145"/>
      <c r="O156" s="145"/>
    </row>
    <row r="157" spans="1:15" ht="16.5" customHeight="1" hidden="1">
      <c r="A157" s="158" t="s">
        <v>465</v>
      </c>
      <c r="B157" s="219">
        <v>950</v>
      </c>
      <c r="C157" s="220">
        <v>3</v>
      </c>
      <c r="D157" s="220">
        <v>14</v>
      </c>
      <c r="E157" s="213">
        <v>8600107001</v>
      </c>
      <c r="F157" s="214" t="s">
        <v>11</v>
      </c>
      <c r="G157" s="148"/>
      <c r="H157" s="171">
        <f>H158</f>
        <v>5000</v>
      </c>
      <c r="I157" s="209">
        <f t="shared" si="11"/>
        <v>5</v>
      </c>
      <c r="J157" s="209">
        <f t="shared" si="24"/>
        <v>5</v>
      </c>
      <c r="K157" s="337">
        <f aca="true" t="shared" si="26" ref="K157:L160">K158</f>
        <v>5000</v>
      </c>
      <c r="L157" s="337">
        <f t="shared" si="26"/>
        <v>0</v>
      </c>
      <c r="M157" s="339">
        <f t="shared" si="25"/>
        <v>0</v>
      </c>
      <c r="N157" s="144"/>
      <c r="O157" s="144"/>
    </row>
    <row r="158" spans="1:15" ht="24" customHeight="1" hidden="1">
      <c r="A158" s="140" t="s">
        <v>233</v>
      </c>
      <c r="B158" s="219">
        <v>950</v>
      </c>
      <c r="C158" s="220">
        <v>3</v>
      </c>
      <c r="D158" s="220">
        <v>14</v>
      </c>
      <c r="E158" s="213">
        <v>8600107001</v>
      </c>
      <c r="F158" s="214" t="s">
        <v>165</v>
      </c>
      <c r="G158" s="148"/>
      <c r="H158" s="171">
        <f>H159</f>
        <v>5000</v>
      </c>
      <c r="I158" s="209">
        <f t="shared" si="11"/>
        <v>5</v>
      </c>
      <c r="J158" s="209">
        <f t="shared" si="24"/>
        <v>5</v>
      </c>
      <c r="K158" s="337">
        <f t="shared" si="26"/>
        <v>5000</v>
      </c>
      <c r="L158" s="337">
        <f t="shared" si="26"/>
        <v>0</v>
      </c>
      <c r="M158" s="339">
        <f t="shared" si="25"/>
        <v>0</v>
      </c>
      <c r="N158" s="144"/>
      <c r="O158" s="144"/>
    </row>
    <row r="159" spans="1:15" ht="26.25" customHeight="1" hidden="1">
      <c r="A159" s="208" t="s">
        <v>254</v>
      </c>
      <c r="B159" s="219">
        <v>950</v>
      </c>
      <c r="C159" s="220">
        <v>3</v>
      </c>
      <c r="D159" s="220">
        <v>14</v>
      </c>
      <c r="E159" s="213">
        <v>8600107001</v>
      </c>
      <c r="F159" s="148" t="s">
        <v>255</v>
      </c>
      <c r="G159" s="148"/>
      <c r="H159" s="171">
        <f>H160</f>
        <v>5000</v>
      </c>
      <c r="I159" s="209">
        <f t="shared" si="11"/>
        <v>5</v>
      </c>
      <c r="J159" s="209">
        <f t="shared" si="24"/>
        <v>5</v>
      </c>
      <c r="K159" s="337">
        <f t="shared" si="26"/>
        <v>5000</v>
      </c>
      <c r="L159" s="337">
        <f t="shared" si="26"/>
        <v>0</v>
      </c>
      <c r="M159" s="339">
        <f t="shared" si="25"/>
        <v>0</v>
      </c>
      <c r="N159" s="144"/>
      <c r="O159" s="144"/>
    </row>
    <row r="160" spans="1:15" ht="24" customHeight="1" hidden="1">
      <c r="A160" s="208" t="s">
        <v>256</v>
      </c>
      <c r="B160" s="219">
        <v>950</v>
      </c>
      <c r="C160" s="220">
        <v>3</v>
      </c>
      <c r="D160" s="220">
        <v>14</v>
      </c>
      <c r="E160" s="213">
        <v>8600107001</v>
      </c>
      <c r="F160" s="148" t="s">
        <v>257</v>
      </c>
      <c r="G160" s="148"/>
      <c r="H160" s="171">
        <f>H161</f>
        <v>5000</v>
      </c>
      <c r="I160" s="209">
        <f t="shared" si="11"/>
        <v>5</v>
      </c>
      <c r="J160" s="209">
        <f t="shared" si="24"/>
        <v>5</v>
      </c>
      <c r="K160" s="337">
        <f t="shared" si="26"/>
        <v>5000</v>
      </c>
      <c r="L160" s="337">
        <f t="shared" si="26"/>
        <v>0</v>
      </c>
      <c r="M160" s="339">
        <f t="shared" si="25"/>
        <v>0</v>
      </c>
      <c r="N160" s="144"/>
      <c r="O160" s="144"/>
    </row>
    <row r="161" spans="1:15" ht="19.5" customHeight="1" hidden="1">
      <c r="A161" s="208" t="s">
        <v>70</v>
      </c>
      <c r="B161" s="219">
        <v>950</v>
      </c>
      <c r="C161" s="220">
        <v>3</v>
      </c>
      <c r="D161" s="220">
        <v>14</v>
      </c>
      <c r="E161" s="213">
        <v>8600107001</v>
      </c>
      <c r="F161" s="148" t="s">
        <v>257</v>
      </c>
      <c r="G161" s="148" t="s">
        <v>188</v>
      </c>
      <c r="H161" s="171">
        <f>+H162</f>
        <v>5000</v>
      </c>
      <c r="I161" s="209">
        <f t="shared" si="11"/>
        <v>5</v>
      </c>
      <c r="J161" s="209">
        <f t="shared" si="24"/>
        <v>5</v>
      </c>
      <c r="K161" s="337">
        <f>K162</f>
        <v>5000</v>
      </c>
      <c r="L161" s="337">
        <f>L162</f>
        <v>0</v>
      </c>
      <c r="M161" s="339">
        <f t="shared" si="25"/>
        <v>0</v>
      </c>
      <c r="N161" s="144"/>
      <c r="O161" s="144"/>
    </row>
    <row r="162" spans="1:15" ht="15" hidden="1">
      <c r="A162" s="208" t="s">
        <v>191</v>
      </c>
      <c r="B162" s="219">
        <v>950</v>
      </c>
      <c r="C162" s="220">
        <v>3</v>
      </c>
      <c r="D162" s="220">
        <v>14</v>
      </c>
      <c r="E162" s="213">
        <v>8600107001</v>
      </c>
      <c r="F162" s="148" t="s">
        <v>257</v>
      </c>
      <c r="G162" s="148" t="s">
        <v>192</v>
      </c>
      <c r="H162" s="175">
        <f>H163</f>
        <v>5000</v>
      </c>
      <c r="I162" s="209">
        <f t="shared" si="11"/>
        <v>5</v>
      </c>
      <c r="J162" s="209">
        <f t="shared" si="24"/>
        <v>5</v>
      </c>
      <c r="K162" s="337">
        <f>K163</f>
        <v>5000</v>
      </c>
      <c r="L162" s="337">
        <f>L163</f>
        <v>0</v>
      </c>
      <c r="M162" s="339">
        <f t="shared" si="25"/>
        <v>0</v>
      </c>
      <c r="N162" s="144"/>
      <c r="O162" s="144"/>
    </row>
    <row r="163" spans="1:15" ht="15" hidden="1">
      <c r="A163" s="158" t="s">
        <v>324</v>
      </c>
      <c r="B163" s="219">
        <v>950</v>
      </c>
      <c r="C163" s="220">
        <v>3</v>
      </c>
      <c r="D163" s="220">
        <v>14</v>
      </c>
      <c r="E163" s="213">
        <v>8600107001</v>
      </c>
      <c r="F163" s="148" t="s">
        <v>257</v>
      </c>
      <c r="G163" s="148" t="s">
        <v>316</v>
      </c>
      <c r="H163" s="175">
        <v>5000</v>
      </c>
      <c r="I163" s="209">
        <f t="shared" si="11"/>
        <v>5</v>
      </c>
      <c r="J163" s="209">
        <f t="shared" si="24"/>
        <v>5</v>
      </c>
      <c r="K163" s="337">
        <v>5000</v>
      </c>
      <c r="L163" s="337">
        <v>0</v>
      </c>
      <c r="M163" s="339">
        <f t="shared" si="25"/>
        <v>0</v>
      </c>
      <c r="N163" s="144"/>
      <c r="O163" s="144"/>
    </row>
    <row r="164" spans="1:15" ht="27" hidden="1">
      <c r="A164" s="158" t="s">
        <v>345</v>
      </c>
      <c r="B164" s="219">
        <v>950</v>
      </c>
      <c r="C164" s="220">
        <v>3</v>
      </c>
      <c r="D164" s="220">
        <v>14</v>
      </c>
      <c r="E164" s="213">
        <v>8600107002</v>
      </c>
      <c r="F164" s="214"/>
      <c r="G164" s="148"/>
      <c r="H164" s="175">
        <f aca="true" t="shared" si="27" ref="H164:H169">H165</f>
        <v>5000</v>
      </c>
      <c r="I164" s="209">
        <f aca="true" t="shared" si="28" ref="I164:I192">H164/1000</f>
        <v>5</v>
      </c>
      <c r="J164" s="209">
        <f t="shared" si="24"/>
        <v>10</v>
      </c>
      <c r="K164" s="209">
        <f aca="true" t="shared" si="29" ref="K164:L169">K165</f>
        <v>10000</v>
      </c>
      <c r="L164" s="209">
        <f t="shared" si="29"/>
        <v>0</v>
      </c>
      <c r="M164" s="339">
        <f t="shared" si="25"/>
        <v>0</v>
      </c>
      <c r="N164" s="144"/>
      <c r="O164" s="144"/>
    </row>
    <row r="165" spans="1:15" ht="27" hidden="1">
      <c r="A165" s="140" t="s">
        <v>233</v>
      </c>
      <c r="B165" s="219">
        <v>950</v>
      </c>
      <c r="C165" s="220">
        <v>3</v>
      </c>
      <c r="D165" s="220">
        <v>14</v>
      </c>
      <c r="E165" s="213">
        <v>8600107002</v>
      </c>
      <c r="F165" s="214" t="s">
        <v>165</v>
      </c>
      <c r="G165" s="148"/>
      <c r="H165" s="175">
        <f t="shared" si="27"/>
        <v>5000</v>
      </c>
      <c r="I165" s="209">
        <f t="shared" si="28"/>
        <v>5</v>
      </c>
      <c r="J165" s="209">
        <f t="shared" si="24"/>
        <v>10</v>
      </c>
      <c r="K165" s="209">
        <f t="shared" si="29"/>
        <v>10000</v>
      </c>
      <c r="L165" s="209">
        <f t="shared" si="29"/>
        <v>0</v>
      </c>
      <c r="M165" s="339">
        <f t="shared" si="25"/>
        <v>0</v>
      </c>
      <c r="N165" s="144"/>
      <c r="O165" s="131"/>
    </row>
    <row r="166" spans="1:15" ht="27" hidden="1">
      <c r="A166" s="208" t="s">
        <v>254</v>
      </c>
      <c r="B166" s="219">
        <v>950</v>
      </c>
      <c r="C166" s="220">
        <v>3</v>
      </c>
      <c r="D166" s="220">
        <v>14</v>
      </c>
      <c r="E166" s="213">
        <v>8600107002</v>
      </c>
      <c r="F166" s="148" t="s">
        <v>255</v>
      </c>
      <c r="G166" s="148"/>
      <c r="H166" s="175">
        <f t="shared" si="27"/>
        <v>5000</v>
      </c>
      <c r="I166" s="209">
        <f t="shared" si="28"/>
        <v>5</v>
      </c>
      <c r="J166" s="209">
        <f t="shared" si="24"/>
        <v>10</v>
      </c>
      <c r="K166" s="209">
        <f t="shared" si="29"/>
        <v>10000</v>
      </c>
      <c r="L166" s="209">
        <f t="shared" si="29"/>
        <v>0</v>
      </c>
      <c r="M166" s="339">
        <f t="shared" si="25"/>
        <v>0</v>
      </c>
      <c r="N166" s="144"/>
      <c r="O166" s="144"/>
    </row>
    <row r="167" spans="1:15" ht="27" hidden="1">
      <c r="A167" s="208" t="s">
        <v>256</v>
      </c>
      <c r="B167" s="219">
        <v>950</v>
      </c>
      <c r="C167" s="220">
        <v>3</v>
      </c>
      <c r="D167" s="220">
        <v>14</v>
      </c>
      <c r="E167" s="213">
        <v>8600107002</v>
      </c>
      <c r="F167" s="148" t="s">
        <v>257</v>
      </c>
      <c r="G167" s="148"/>
      <c r="H167" s="175">
        <f t="shared" si="27"/>
        <v>5000</v>
      </c>
      <c r="I167" s="209">
        <f t="shared" si="28"/>
        <v>5</v>
      </c>
      <c r="J167" s="209">
        <f t="shared" si="24"/>
        <v>10</v>
      </c>
      <c r="K167" s="209">
        <f t="shared" si="29"/>
        <v>10000</v>
      </c>
      <c r="L167" s="209">
        <f t="shared" si="29"/>
        <v>0</v>
      </c>
      <c r="M167" s="339">
        <f t="shared" si="25"/>
        <v>0</v>
      </c>
      <c r="N167" s="144"/>
      <c r="O167" s="144"/>
    </row>
    <row r="168" spans="1:15" ht="15" hidden="1">
      <c r="A168" s="208" t="s">
        <v>70</v>
      </c>
      <c r="B168" s="219">
        <v>950</v>
      </c>
      <c r="C168" s="220">
        <v>3</v>
      </c>
      <c r="D168" s="220">
        <v>14</v>
      </c>
      <c r="E168" s="213">
        <v>8600107002</v>
      </c>
      <c r="F168" s="148" t="s">
        <v>257</v>
      </c>
      <c r="G168" s="148" t="s">
        <v>188</v>
      </c>
      <c r="H168" s="175">
        <f t="shared" si="27"/>
        <v>5000</v>
      </c>
      <c r="I168" s="209">
        <f t="shared" si="28"/>
        <v>5</v>
      </c>
      <c r="J168" s="209">
        <f t="shared" si="24"/>
        <v>10</v>
      </c>
      <c r="K168" s="209">
        <f t="shared" si="29"/>
        <v>10000</v>
      </c>
      <c r="L168" s="209">
        <f t="shared" si="29"/>
        <v>0</v>
      </c>
      <c r="M168" s="339">
        <f t="shared" si="25"/>
        <v>0</v>
      </c>
      <c r="N168" s="144"/>
      <c r="O168" s="144"/>
    </row>
    <row r="169" spans="1:15" ht="15" hidden="1">
      <c r="A169" s="208" t="s">
        <v>191</v>
      </c>
      <c r="B169" s="219">
        <v>950</v>
      </c>
      <c r="C169" s="220">
        <v>3</v>
      </c>
      <c r="D169" s="220">
        <v>14</v>
      </c>
      <c r="E169" s="213">
        <v>8600107002</v>
      </c>
      <c r="F169" s="148" t="s">
        <v>257</v>
      </c>
      <c r="G169" s="148" t="s">
        <v>192</v>
      </c>
      <c r="H169" s="175">
        <f t="shared" si="27"/>
        <v>5000</v>
      </c>
      <c r="I169" s="209">
        <f t="shared" si="28"/>
        <v>5</v>
      </c>
      <c r="J169" s="209">
        <f t="shared" si="24"/>
        <v>10</v>
      </c>
      <c r="K169" s="209">
        <f t="shared" si="29"/>
        <v>10000</v>
      </c>
      <c r="L169" s="209">
        <f t="shared" si="29"/>
        <v>0</v>
      </c>
      <c r="M169" s="339">
        <f t="shared" si="25"/>
        <v>0</v>
      </c>
      <c r="N169" s="144"/>
      <c r="O169" s="144"/>
    </row>
    <row r="170" spans="1:15" ht="15" hidden="1">
      <c r="A170" s="158" t="s">
        <v>324</v>
      </c>
      <c r="B170" s="219">
        <v>950</v>
      </c>
      <c r="C170" s="220">
        <v>3</v>
      </c>
      <c r="D170" s="220">
        <v>14</v>
      </c>
      <c r="E170" s="213">
        <v>8600107002</v>
      </c>
      <c r="F170" s="148" t="s">
        <v>257</v>
      </c>
      <c r="G170" s="148" t="s">
        <v>316</v>
      </c>
      <c r="H170" s="175">
        <v>5000</v>
      </c>
      <c r="I170" s="209">
        <v>0</v>
      </c>
      <c r="J170" s="209">
        <f t="shared" si="24"/>
        <v>10</v>
      </c>
      <c r="K170" s="209">
        <v>10000</v>
      </c>
      <c r="L170" s="209">
        <v>0</v>
      </c>
      <c r="M170" s="339">
        <f t="shared" si="25"/>
        <v>0</v>
      </c>
      <c r="N170" s="144"/>
      <c r="O170" s="144"/>
    </row>
    <row r="171" spans="1:15" ht="39.75" hidden="1">
      <c r="A171" s="158" t="s">
        <v>346</v>
      </c>
      <c r="B171" s="219">
        <v>950</v>
      </c>
      <c r="C171" s="220">
        <v>3</v>
      </c>
      <c r="D171" s="220">
        <v>14</v>
      </c>
      <c r="E171" s="213">
        <v>8600107006</v>
      </c>
      <c r="F171" s="148"/>
      <c r="G171" s="148"/>
      <c r="H171" s="175">
        <f aca="true" t="shared" si="30" ref="H171:H176">H172</f>
        <v>0</v>
      </c>
      <c r="I171" s="209">
        <f t="shared" si="28"/>
        <v>0</v>
      </c>
      <c r="J171" s="209">
        <f t="shared" si="24"/>
        <v>0</v>
      </c>
      <c r="K171" s="209">
        <f>K172</f>
        <v>0</v>
      </c>
      <c r="L171" s="209">
        <f>L172</f>
        <v>0</v>
      </c>
      <c r="M171" s="339">
        <v>0</v>
      </c>
      <c r="N171" s="144"/>
      <c r="O171" s="144"/>
    </row>
    <row r="172" spans="1:15" ht="26.25" hidden="1">
      <c r="A172" s="128" t="s">
        <v>299</v>
      </c>
      <c r="B172" s="219">
        <v>950</v>
      </c>
      <c r="C172" s="220">
        <v>3</v>
      </c>
      <c r="D172" s="220">
        <v>14</v>
      </c>
      <c r="E172" s="213">
        <v>8600107006</v>
      </c>
      <c r="F172" s="214" t="s">
        <v>165</v>
      </c>
      <c r="G172" s="148"/>
      <c r="H172" s="175">
        <f t="shared" si="30"/>
        <v>0</v>
      </c>
      <c r="I172" s="209">
        <f t="shared" si="28"/>
        <v>0</v>
      </c>
      <c r="J172" s="209">
        <f t="shared" si="24"/>
        <v>0</v>
      </c>
      <c r="K172" s="209">
        <f>K173</f>
        <v>0</v>
      </c>
      <c r="L172" s="209">
        <f>L173</f>
        <v>0</v>
      </c>
      <c r="M172" s="339">
        <v>0</v>
      </c>
      <c r="N172" s="144"/>
      <c r="O172" s="144"/>
    </row>
    <row r="173" spans="1:15" ht="27" hidden="1">
      <c r="A173" s="208" t="s">
        <v>254</v>
      </c>
      <c r="B173" s="219">
        <v>950</v>
      </c>
      <c r="C173" s="220">
        <v>3</v>
      </c>
      <c r="D173" s="220">
        <v>14</v>
      </c>
      <c r="E173" s="213">
        <v>8600107006</v>
      </c>
      <c r="F173" s="148" t="s">
        <v>255</v>
      </c>
      <c r="G173" s="148"/>
      <c r="H173" s="175">
        <f t="shared" si="30"/>
        <v>0</v>
      </c>
      <c r="I173" s="209">
        <f t="shared" si="28"/>
        <v>0</v>
      </c>
      <c r="J173" s="209">
        <f t="shared" si="24"/>
        <v>0</v>
      </c>
      <c r="K173" s="337"/>
      <c r="L173" s="337"/>
      <c r="M173" s="339"/>
      <c r="N173" s="144"/>
      <c r="O173" s="144"/>
    </row>
    <row r="174" spans="1:15" ht="27" hidden="1">
      <c r="A174" s="208" t="s">
        <v>256</v>
      </c>
      <c r="B174" s="219">
        <v>950</v>
      </c>
      <c r="C174" s="220">
        <v>3</v>
      </c>
      <c r="D174" s="220">
        <v>14</v>
      </c>
      <c r="E174" s="213">
        <v>8600107006</v>
      </c>
      <c r="F174" s="148" t="s">
        <v>257</v>
      </c>
      <c r="G174" s="148"/>
      <c r="H174" s="175">
        <f t="shared" si="30"/>
        <v>0</v>
      </c>
      <c r="I174" s="209">
        <f t="shared" si="28"/>
        <v>0</v>
      </c>
      <c r="J174" s="209">
        <f t="shared" si="24"/>
        <v>0</v>
      </c>
      <c r="K174" s="337"/>
      <c r="L174" s="337"/>
      <c r="M174" s="339"/>
      <c r="N174" s="144"/>
      <c r="O174" s="144"/>
    </row>
    <row r="175" spans="1:15" ht="15" hidden="1">
      <c r="A175" s="208" t="s">
        <v>70</v>
      </c>
      <c r="B175" s="219">
        <v>950</v>
      </c>
      <c r="C175" s="220">
        <v>3</v>
      </c>
      <c r="D175" s="220">
        <v>14</v>
      </c>
      <c r="E175" s="213">
        <v>8600107006</v>
      </c>
      <c r="F175" s="148" t="s">
        <v>257</v>
      </c>
      <c r="G175" s="148" t="s">
        <v>188</v>
      </c>
      <c r="H175" s="175">
        <f t="shared" si="30"/>
        <v>0</v>
      </c>
      <c r="I175" s="209">
        <f t="shared" si="28"/>
        <v>0</v>
      </c>
      <c r="J175" s="209">
        <f t="shared" si="24"/>
        <v>0</v>
      </c>
      <c r="K175" s="337"/>
      <c r="L175" s="337"/>
      <c r="M175" s="339"/>
      <c r="N175" s="144"/>
      <c r="O175" s="144"/>
    </row>
    <row r="176" spans="1:15" ht="15" hidden="1">
      <c r="A176" s="212" t="s">
        <v>191</v>
      </c>
      <c r="B176" s="219">
        <v>950</v>
      </c>
      <c r="C176" s="220">
        <v>3</v>
      </c>
      <c r="D176" s="220">
        <v>14</v>
      </c>
      <c r="E176" s="213">
        <v>8600107006</v>
      </c>
      <c r="F176" s="148" t="s">
        <v>257</v>
      </c>
      <c r="G176" s="148" t="s">
        <v>192</v>
      </c>
      <c r="H176" s="175">
        <f t="shared" si="30"/>
        <v>0</v>
      </c>
      <c r="I176" s="209">
        <f t="shared" si="28"/>
        <v>0</v>
      </c>
      <c r="J176" s="209">
        <f t="shared" si="24"/>
        <v>0</v>
      </c>
      <c r="K176" s="337"/>
      <c r="L176" s="337"/>
      <c r="M176" s="339"/>
      <c r="N176" s="144"/>
      <c r="O176" s="144"/>
    </row>
    <row r="177" spans="1:15" ht="15" hidden="1">
      <c r="A177" s="158" t="s">
        <v>324</v>
      </c>
      <c r="B177" s="219">
        <v>950</v>
      </c>
      <c r="C177" s="220">
        <v>3</v>
      </c>
      <c r="D177" s="220">
        <v>14</v>
      </c>
      <c r="E177" s="213">
        <v>8600107006</v>
      </c>
      <c r="F177" s="148" t="s">
        <v>257</v>
      </c>
      <c r="G177" s="148" t="s">
        <v>316</v>
      </c>
      <c r="H177" s="175">
        <v>0</v>
      </c>
      <c r="I177" s="209">
        <f t="shared" si="28"/>
        <v>0</v>
      </c>
      <c r="J177" s="209"/>
      <c r="K177" s="337"/>
      <c r="L177" s="337"/>
      <c r="M177" s="339"/>
      <c r="N177" s="144"/>
      <c r="O177" s="144"/>
    </row>
    <row r="178" spans="1:15" ht="15" hidden="1">
      <c r="A178" s="158" t="s">
        <v>401</v>
      </c>
      <c r="B178" s="219">
        <v>950</v>
      </c>
      <c r="C178" s="220">
        <v>3</v>
      </c>
      <c r="D178" s="220">
        <v>14</v>
      </c>
      <c r="E178" s="213">
        <v>8600107011</v>
      </c>
      <c r="F178" s="203"/>
      <c r="G178" s="203"/>
      <c r="H178" s="202">
        <f aca="true" t="shared" si="31" ref="H178:H183">H179</f>
        <v>20000</v>
      </c>
      <c r="I178" s="209">
        <f t="shared" si="28"/>
        <v>20</v>
      </c>
      <c r="J178" s="209">
        <f aca="true" t="shared" si="32" ref="J178:J184">K178/1000</f>
        <v>20</v>
      </c>
      <c r="K178" s="206">
        <f aca="true" t="shared" si="33" ref="K178:L183">K179</f>
        <v>20000</v>
      </c>
      <c r="L178" s="206">
        <f t="shared" si="33"/>
        <v>0</v>
      </c>
      <c r="M178" s="209">
        <f aca="true" t="shared" si="34" ref="M178:M203">L178/1000</f>
        <v>0</v>
      </c>
      <c r="N178" s="144"/>
      <c r="O178" s="144"/>
    </row>
    <row r="179" spans="1:15" ht="27" hidden="1">
      <c r="A179" s="140" t="s">
        <v>233</v>
      </c>
      <c r="B179" s="219">
        <v>950</v>
      </c>
      <c r="C179" s="220">
        <v>3</v>
      </c>
      <c r="D179" s="220">
        <v>14</v>
      </c>
      <c r="E179" s="213">
        <v>8600107011</v>
      </c>
      <c r="F179" s="214" t="s">
        <v>165</v>
      </c>
      <c r="G179" s="148"/>
      <c r="H179" s="175">
        <f t="shared" si="31"/>
        <v>20000</v>
      </c>
      <c r="I179" s="209">
        <f t="shared" si="28"/>
        <v>20</v>
      </c>
      <c r="J179" s="209">
        <f t="shared" si="32"/>
        <v>20</v>
      </c>
      <c r="K179" s="209">
        <f t="shared" si="33"/>
        <v>20000</v>
      </c>
      <c r="L179" s="209">
        <f t="shared" si="33"/>
        <v>0</v>
      </c>
      <c r="M179" s="209">
        <f t="shared" si="34"/>
        <v>0</v>
      </c>
      <c r="N179" s="144"/>
      <c r="O179" s="144"/>
    </row>
    <row r="180" spans="1:15" ht="27" hidden="1">
      <c r="A180" s="208" t="s">
        <v>254</v>
      </c>
      <c r="B180" s="219">
        <v>950</v>
      </c>
      <c r="C180" s="220">
        <v>3</v>
      </c>
      <c r="D180" s="220">
        <v>14</v>
      </c>
      <c r="E180" s="213">
        <v>8600107011</v>
      </c>
      <c r="F180" s="148" t="s">
        <v>255</v>
      </c>
      <c r="G180" s="148"/>
      <c r="H180" s="175">
        <f t="shared" si="31"/>
        <v>20000</v>
      </c>
      <c r="I180" s="209">
        <f t="shared" si="28"/>
        <v>20</v>
      </c>
      <c r="J180" s="206">
        <f t="shared" si="32"/>
        <v>20</v>
      </c>
      <c r="K180" s="209">
        <f t="shared" si="33"/>
        <v>20000</v>
      </c>
      <c r="L180" s="209">
        <f t="shared" si="33"/>
        <v>0</v>
      </c>
      <c r="M180" s="209">
        <f t="shared" si="34"/>
        <v>0</v>
      </c>
      <c r="N180" s="144"/>
      <c r="O180" s="144"/>
    </row>
    <row r="181" spans="1:15" ht="27" hidden="1">
      <c r="A181" s="208" t="s">
        <v>256</v>
      </c>
      <c r="B181" s="219">
        <v>950</v>
      </c>
      <c r="C181" s="220">
        <v>3</v>
      </c>
      <c r="D181" s="220">
        <v>14</v>
      </c>
      <c r="E181" s="213">
        <v>8600107011</v>
      </c>
      <c r="F181" s="148" t="s">
        <v>257</v>
      </c>
      <c r="G181" s="148"/>
      <c r="H181" s="175">
        <f t="shared" si="31"/>
        <v>20000</v>
      </c>
      <c r="I181" s="209">
        <f t="shared" si="28"/>
        <v>20</v>
      </c>
      <c r="J181" s="206">
        <f t="shared" si="32"/>
        <v>20</v>
      </c>
      <c r="K181" s="209">
        <f t="shared" si="33"/>
        <v>20000</v>
      </c>
      <c r="L181" s="209">
        <f t="shared" si="33"/>
        <v>0</v>
      </c>
      <c r="M181" s="209">
        <f t="shared" si="34"/>
        <v>0</v>
      </c>
      <c r="N181" s="144"/>
      <c r="O181" s="144"/>
    </row>
    <row r="182" spans="1:15" ht="15" hidden="1">
      <c r="A182" s="208" t="s">
        <v>70</v>
      </c>
      <c r="B182" s="219">
        <v>950</v>
      </c>
      <c r="C182" s="220">
        <v>3</v>
      </c>
      <c r="D182" s="220">
        <v>14</v>
      </c>
      <c r="E182" s="213">
        <v>8600107011</v>
      </c>
      <c r="F182" s="148" t="s">
        <v>257</v>
      </c>
      <c r="G182" s="148" t="s">
        <v>188</v>
      </c>
      <c r="H182" s="175">
        <f t="shared" si="31"/>
        <v>20000</v>
      </c>
      <c r="I182" s="209">
        <f t="shared" si="28"/>
        <v>20</v>
      </c>
      <c r="J182" s="206">
        <f t="shared" si="32"/>
        <v>20</v>
      </c>
      <c r="K182" s="209">
        <f t="shared" si="33"/>
        <v>20000</v>
      </c>
      <c r="L182" s="209">
        <f t="shared" si="33"/>
        <v>0</v>
      </c>
      <c r="M182" s="209">
        <f t="shared" si="34"/>
        <v>0</v>
      </c>
      <c r="N182" s="144"/>
      <c r="O182" s="144"/>
    </row>
    <row r="183" spans="1:15" ht="15" hidden="1">
      <c r="A183" s="212" t="s">
        <v>191</v>
      </c>
      <c r="B183" s="219">
        <v>950</v>
      </c>
      <c r="C183" s="220">
        <v>3</v>
      </c>
      <c r="D183" s="220">
        <v>14</v>
      </c>
      <c r="E183" s="213">
        <v>8600107011</v>
      </c>
      <c r="F183" s="148" t="s">
        <v>257</v>
      </c>
      <c r="G183" s="148" t="s">
        <v>192</v>
      </c>
      <c r="H183" s="175">
        <f t="shared" si="31"/>
        <v>20000</v>
      </c>
      <c r="I183" s="209">
        <f t="shared" si="28"/>
        <v>20</v>
      </c>
      <c r="J183" s="206">
        <f t="shared" si="32"/>
        <v>20</v>
      </c>
      <c r="K183" s="209">
        <f t="shared" si="33"/>
        <v>20000</v>
      </c>
      <c r="L183" s="209">
        <f t="shared" si="33"/>
        <v>0</v>
      </c>
      <c r="M183" s="209">
        <f t="shared" si="34"/>
        <v>0</v>
      </c>
      <c r="N183" s="144"/>
      <c r="O183" s="144"/>
    </row>
    <row r="184" spans="1:15" ht="15" hidden="1">
      <c r="A184" s="158" t="s">
        <v>324</v>
      </c>
      <c r="B184" s="219">
        <v>950</v>
      </c>
      <c r="C184" s="220">
        <v>3</v>
      </c>
      <c r="D184" s="220">
        <v>14</v>
      </c>
      <c r="E184" s="213">
        <v>8600107011</v>
      </c>
      <c r="F184" s="148" t="s">
        <v>257</v>
      </c>
      <c r="G184" s="148" t="s">
        <v>316</v>
      </c>
      <c r="H184" s="175">
        <v>20000</v>
      </c>
      <c r="I184" s="209">
        <f t="shared" si="28"/>
        <v>20</v>
      </c>
      <c r="J184" s="206">
        <f t="shared" si="32"/>
        <v>20</v>
      </c>
      <c r="K184" s="209">
        <v>20000</v>
      </c>
      <c r="L184" s="209">
        <v>0</v>
      </c>
      <c r="M184" s="209">
        <f t="shared" si="34"/>
        <v>0</v>
      </c>
      <c r="N184" s="144"/>
      <c r="O184" s="144"/>
    </row>
    <row r="185" spans="1:15" ht="27" hidden="1">
      <c r="A185" s="158" t="s">
        <v>466</v>
      </c>
      <c r="B185" s="219">
        <v>950</v>
      </c>
      <c r="C185" s="220">
        <v>3</v>
      </c>
      <c r="D185" s="220">
        <v>14</v>
      </c>
      <c r="E185" s="213">
        <v>8600307003</v>
      </c>
      <c r="F185" s="148"/>
      <c r="G185" s="148"/>
      <c r="H185" s="175">
        <f aca="true" t="shared" si="35" ref="H185:H191">H186</f>
        <v>0</v>
      </c>
      <c r="I185" s="209">
        <f t="shared" si="28"/>
        <v>0</v>
      </c>
      <c r="J185" s="209">
        <v>0</v>
      </c>
      <c r="K185" s="209">
        <f aca="true" t="shared" si="36" ref="K185:L187">K186</f>
        <v>0</v>
      </c>
      <c r="L185" s="209">
        <f t="shared" si="36"/>
        <v>0</v>
      </c>
      <c r="M185" s="209">
        <v>0</v>
      </c>
      <c r="N185" s="144"/>
      <c r="O185" s="144"/>
    </row>
    <row r="186" spans="1:15" ht="27" hidden="1">
      <c r="A186" s="158" t="s">
        <v>467</v>
      </c>
      <c r="B186" s="219">
        <v>950</v>
      </c>
      <c r="C186" s="220">
        <v>3</v>
      </c>
      <c r="D186" s="220">
        <v>14</v>
      </c>
      <c r="E186" s="213">
        <v>8600307003</v>
      </c>
      <c r="F186" s="148"/>
      <c r="G186" s="148"/>
      <c r="H186" s="175">
        <f t="shared" si="35"/>
        <v>0</v>
      </c>
      <c r="I186" s="209">
        <f t="shared" si="28"/>
        <v>0</v>
      </c>
      <c r="J186" s="209">
        <v>0</v>
      </c>
      <c r="K186" s="209">
        <f t="shared" si="36"/>
        <v>0</v>
      </c>
      <c r="L186" s="209">
        <f t="shared" si="36"/>
        <v>0</v>
      </c>
      <c r="M186" s="209">
        <v>0</v>
      </c>
      <c r="N186" s="144"/>
      <c r="O186" s="144"/>
    </row>
    <row r="187" spans="1:15" ht="27" hidden="1">
      <c r="A187" s="140" t="s">
        <v>233</v>
      </c>
      <c r="B187" s="219">
        <v>950</v>
      </c>
      <c r="C187" s="220">
        <v>3</v>
      </c>
      <c r="D187" s="220">
        <v>14</v>
      </c>
      <c r="E187" s="213">
        <v>8600307003</v>
      </c>
      <c r="F187" s="214" t="s">
        <v>165</v>
      </c>
      <c r="G187" s="148"/>
      <c r="H187" s="175">
        <f t="shared" si="35"/>
        <v>0</v>
      </c>
      <c r="I187" s="209">
        <f t="shared" si="28"/>
        <v>0</v>
      </c>
      <c r="J187" s="209">
        <v>0</v>
      </c>
      <c r="K187" s="209">
        <f t="shared" si="36"/>
        <v>0</v>
      </c>
      <c r="L187" s="209">
        <f t="shared" si="36"/>
        <v>0</v>
      </c>
      <c r="M187" s="209">
        <v>0</v>
      </c>
      <c r="N187" s="144"/>
      <c r="O187" s="144"/>
    </row>
    <row r="188" spans="1:15" ht="27" hidden="1">
      <c r="A188" s="208" t="s">
        <v>254</v>
      </c>
      <c r="B188" s="219">
        <v>950</v>
      </c>
      <c r="C188" s="220">
        <v>3</v>
      </c>
      <c r="D188" s="220">
        <v>14</v>
      </c>
      <c r="E188" s="213">
        <v>8600307003</v>
      </c>
      <c r="F188" s="148" t="s">
        <v>255</v>
      </c>
      <c r="G188" s="148"/>
      <c r="H188" s="175">
        <f t="shared" si="35"/>
        <v>0</v>
      </c>
      <c r="I188" s="209">
        <f t="shared" si="28"/>
        <v>0</v>
      </c>
      <c r="J188" s="206"/>
      <c r="K188" s="209"/>
      <c r="L188" s="209"/>
      <c r="M188" s="209"/>
      <c r="N188" s="144"/>
      <c r="O188" s="144"/>
    </row>
    <row r="189" spans="1:15" ht="27" hidden="1">
      <c r="A189" s="208" t="s">
        <v>256</v>
      </c>
      <c r="B189" s="219">
        <v>950</v>
      </c>
      <c r="C189" s="220">
        <v>3</v>
      </c>
      <c r="D189" s="220">
        <v>14</v>
      </c>
      <c r="E189" s="213">
        <v>8600307003</v>
      </c>
      <c r="F189" s="148" t="s">
        <v>257</v>
      </c>
      <c r="G189" s="148"/>
      <c r="H189" s="175">
        <f t="shared" si="35"/>
        <v>0</v>
      </c>
      <c r="I189" s="209">
        <f t="shared" si="28"/>
        <v>0</v>
      </c>
      <c r="J189" s="206"/>
      <c r="K189" s="209"/>
      <c r="L189" s="209"/>
      <c r="M189" s="209"/>
      <c r="N189" s="144"/>
      <c r="O189" s="144"/>
    </row>
    <row r="190" spans="1:15" ht="15" hidden="1">
      <c r="A190" s="208" t="s">
        <v>68</v>
      </c>
      <c r="B190" s="219">
        <v>950</v>
      </c>
      <c r="C190" s="220">
        <v>3</v>
      </c>
      <c r="D190" s="220">
        <v>14</v>
      </c>
      <c r="E190" s="213">
        <v>8600307003</v>
      </c>
      <c r="F190" s="148" t="s">
        <v>257</v>
      </c>
      <c r="G190" s="148" t="s">
        <v>165</v>
      </c>
      <c r="H190" s="175">
        <f t="shared" si="35"/>
        <v>0</v>
      </c>
      <c r="I190" s="209">
        <f t="shared" si="28"/>
        <v>0</v>
      </c>
      <c r="J190" s="206"/>
      <c r="K190" s="209"/>
      <c r="L190" s="209"/>
      <c r="M190" s="209"/>
      <c r="N190" s="144"/>
      <c r="O190" s="144"/>
    </row>
    <row r="191" spans="1:15" ht="15" hidden="1">
      <c r="A191" s="208" t="s">
        <v>176</v>
      </c>
      <c r="B191" s="219">
        <v>950</v>
      </c>
      <c r="C191" s="220">
        <v>3</v>
      </c>
      <c r="D191" s="220">
        <v>14</v>
      </c>
      <c r="E191" s="213">
        <v>8600307003</v>
      </c>
      <c r="F191" s="148" t="s">
        <v>257</v>
      </c>
      <c r="G191" s="148" t="s">
        <v>177</v>
      </c>
      <c r="H191" s="175">
        <f t="shared" si="35"/>
        <v>0</v>
      </c>
      <c r="I191" s="209">
        <f t="shared" si="28"/>
        <v>0</v>
      </c>
      <c r="J191" s="206"/>
      <c r="K191" s="209"/>
      <c r="L191" s="209"/>
      <c r="M191" s="209"/>
      <c r="N191" s="144"/>
      <c r="O191" s="144"/>
    </row>
    <row r="192" spans="1:15" ht="15" hidden="1">
      <c r="A192" s="208" t="s">
        <v>184</v>
      </c>
      <c r="B192" s="219">
        <v>950</v>
      </c>
      <c r="C192" s="220">
        <v>3</v>
      </c>
      <c r="D192" s="220">
        <v>14</v>
      </c>
      <c r="E192" s="213">
        <v>8600307003</v>
      </c>
      <c r="F192" s="148" t="s">
        <v>257</v>
      </c>
      <c r="G192" s="148" t="s">
        <v>185</v>
      </c>
      <c r="H192" s="175">
        <v>0</v>
      </c>
      <c r="I192" s="209">
        <f t="shared" si="28"/>
        <v>0</v>
      </c>
      <c r="J192" s="206"/>
      <c r="K192" s="209"/>
      <c r="L192" s="209"/>
      <c r="M192" s="209"/>
      <c r="N192" s="144"/>
      <c r="O192" s="144"/>
    </row>
    <row r="193" spans="1:15" ht="15">
      <c r="A193" s="207" t="s">
        <v>84</v>
      </c>
      <c r="B193" s="203" t="s">
        <v>201</v>
      </c>
      <c r="C193" s="203" t="s">
        <v>175</v>
      </c>
      <c r="D193" s="203"/>
      <c r="E193" s="203"/>
      <c r="F193" s="203"/>
      <c r="G193" s="203"/>
      <c r="H193" s="201">
        <f>H194+H243</f>
        <v>1603400</v>
      </c>
      <c r="I193" s="206">
        <f aca="true" t="shared" si="37" ref="I193:I203">H193/1000</f>
        <v>1603.4</v>
      </c>
      <c r="J193" s="206">
        <f aca="true" t="shared" si="38" ref="J193:J203">K193/1000</f>
        <v>1652.1</v>
      </c>
      <c r="K193" s="336">
        <f>K194</f>
        <v>1652100</v>
      </c>
      <c r="L193" s="336">
        <f>L194</f>
        <v>1709400</v>
      </c>
      <c r="M193" s="336">
        <f t="shared" si="34"/>
        <v>1709.4</v>
      </c>
      <c r="N193" s="144"/>
      <c r="O193" s="144"/>
    </row>
    <row r="194" spans="1:13" ht="15">
      <c r="A194" s="207" t="s">
        <v>74</v>
      </c>
      <c r="B194" s="203" t="s">
        <v>201</v>
      </c>
      <c r="C194" s="203" t="s">
        <v>175</v>
      </c>
      <c r="D194" s="203" t="s">
        <v>211</v>
      </c>
      <c r="E194" s="203"/>
      <c r="F194" s="203"/>
      <c r="G194" s="203"/>
      <c r="H194" s="201">
        <f>H204</f>
        <v>1603400</v>
      </c>
      <c r="I194" s="206">
        <f t="shared" si="37"/>
        <v>1603.4</v>
      </c>
      <c r="J194" s="206">
        <f t="shared" si="38"/>
        <v>1652.1</v>
      </c>
      <c r="K194" s="336">
        <f aca="true" t="shared" si="39" ref="K194:L202">K195</f>
        <v>1652100</v>
      </c>
      <c r="L194" s="336">
        <f t="shared" si="39"/>
        <v>1709400</v>
      </c>
      <c r="M194" s="336">
        <f t="shared" si="34"/>
        <v>1709.4</v>
      </c>
    </row>
    <row r="195" spans="1:13" ht="15" hidden="1">
      <c r="A195" s="177" t="s">
        <v>500</v>
      </c>
      <c r="B195" s="148" t="s">
        <v>201</v>
      </c>
      <c r="C195" s="148" t="s">
        <v>175</v>
      </c>
      <c r="D195" s="148" t="s">
        <v>211</v>
      </c>
      <c r="E195" s="129" t="s">
        <v>306</v>
      </c>
      <c r="F195" s="148"/>
      <c r="G195" s="148"/>
      <c r="H195" s="171">
        <f>H196</f>
        <v>0</v>
      </c>
      <c r="I195" s="209">
        <f t="shared" si="37"/>
        <v>0</v>
      </c>
      <c r="J195" s="209">
        <f t="shared" si="38"/>
        <v>1652.1</v>
      </c>
      <c r="K195" s="337">
        <f t="shared" si="39"/>
        <v>1652100</v>
      </c>
      <c r="L195" s="337">
        <f t="shared" si="39"/>
        <v>1709400</v>
      </c>
      <c r="M195" s="209">
        <f t="shared" si="34"/>
        <v>1709.4</v>
      </c>
    </row>
    <row r="196" spans="1:13" ht="32.25" customHeight="1" hidden="1">
      <c r="A196" s="178" t="s">
        <v>501</v>
      </c>
      <c r="B196" s="148" t="s">
        <v>201</v>
      </c>
      <c r="C196" s="148" t="s">
        <v>175</v>
      </c>
      <c r="D196" s="148" t="s">
        <v>211</v>
      </c>
      <c r="E196" s="129" t="s">
        <v>503</v>
      </c>
      <c r="F196" s="148"/>
      <c r="G196" s="148"/>
      <c r="H196" s="171">
        <f>H197</f>
        <v>0</v>
      </c>
      <c r="I196" s="209">
        <f t="shared" si="37"/>
        <v>0</v>
      </c>
      <c r="J196" s="209">
        <f t="shared" si="38"/>
        <v>1652.1</v>
      </c>
      <c r="K196" s="337">
        <f>K197</f>
        <v>1652100</v>
      </c>
      <c r="L196" s="337">
        <f>L197</f>
        <v>1709400</v>
      </c>
      <c r="M196" s="209">
        <f t="shared" si="34"/>
        <v>1709.4</v>
      </c>
    </row>
    <row r="197" spans="1:13" ht="43.5" customHeight="1" hidden="1">
      <c r="A197" s="178" t="s">
        <v>502</v>
      </c>
      <c r="B197" s="148"/>
      <c r="C197" s="148"/>
      <c r="D197" s="148"/>
      <c r="E197" s="129" t="s">
        <v>499</v>
      </c>
      <c r="F197" s="148"/>
      <c r="G197" s="148"/>
      <c r="H197" s="171">
        <f>H198</f>
        <v>0</v>
      </c>
      <c r="I197" s="209">
        <f t="shared" si="37"/>
        <v>0</v>
      </c>
      <c r="J197" s="209">
        <f t="shared" si="38"/>
        <v>1652.1</v>
      </c>
      <c r="K197" s="337">
        <f>K198</f>
        <v>1652100</v>
      </c>
      <c r="L197" s="337">
        <f>L198</f>
        <v>1709400</v>
      </c>
      <c r="M197" s="209">
        <f t="shared" si="34"/>
        <v>1709.4</v>
      </c>
    </row>
    <row r="198" spans="1:13" ht="32.25" customHeight="1" hidden="1">
      <c r="A198" s="140" t="s">
        <v>233</v>
      </c>
      <c r="B198" s="148" t="s">
        <v>201</v>
      </c>
      <c r="C198" s="148" t="s">
        <v>175</v>
      </c>
      <c r="D198" s="148" t="s">
        <v>211</v>
      </c>
      <c r="E198" s="129" t="s">
        <v>499</v>
      </c>
      <c r="F198" s="214" t="s">
        <v>165</v>
      </c>
      <c r="G198" s="148"/>
      <c r="H198" s="171">
        <f>H199</f>
        <v>0</v>
      </c>
      <c r="I198" s="209">
        <f t="shared" si="37"/>
        <v>0</v>
      </c>
      <c r="J198" s="209">
        <f t="shared" si="38"/>
        <v>1652.1</v>
      </c>
      <c r="K198" s="337">
        <f t="shared" si="39"/>
        <v>1652100</v>
      </c>
      <c r="L198" s="337">
        <f t="shared" si="39"/>
        <v>1709400</v>
      </c>
      <c r="M198" s="209">
        <f t="shared" si="34"/>
        <v>1709.4</v>
      </c>
    </row>
    <row r="199" spans="1:13" ht="32.25" customHeight="1" hidden="1">
      <c r="A199" s="208" t="s">
        <v>254</v>
      </c>
      <c r="B199" s="148" t="s">
        <v>201</v>
      </c>
      <c r="C199" s="148" t="s">
        <v>175</v>
      </c>
      <c r="D199" s="148" t="s">
        <v>211</v>
      </c>
      <c r="E199" s="129" t="s">
        <v>499</v>
      </c>
      <c r="F199" s="214">
        <v>240</v>
      </c>
      <c r="G199" s="148"/>
      <c r="H199" s="171"/>
      <c r="I199" s="209">
        <f t="shared" si="37"/>
        <v>0</v>
      </c>
      <c r="J199" s="209">
        <f t="shared" si="38"/>
        <v>1652.1</v>
      </c>
      <c r="K199" s="337">
        <f t="shared" si="39"/>
        <v>1652100</v>
      </c>
      <c r="L199" s="337">
        <f t="shared" si="39"/>
        <v>1709400</v>
      </c>
      <c r="M199" s="209">
        <f t="shared" si="34"/>
        <v>1709.4</v>
      </c>
    </row>
    <row r="200" spans="1:13" ht="32.25" customHeight="1" hidden="1">
      <c r="A200" s="208" t="s">
        <v>256</v>
      </c>
      <c r="B200" s="148" t="s">
        <v>201</v>
      </c>
      <c r="C200" s="148" t="s">
        <v>175</v>
      </c>
      <c r="D200" s="148" t="s">
        <v>211</v>
      </c>
      <c r="E200" s="129" t="s">
        <v>499</v>
      </c>
      <c r="F200" s="214">
        <v>244</v>
      </c>
      <c r="G200" s="148"/>
      <c r="H200" s="171"/>
      <c r="I200" s="209">
        <f t="shared" si="37"/>
        <v>0</v>
      </c>
      <c r="J200" s="209">
        <f t="shared" si="38"/>
        <v>1652.1</v>
      </c>
      <c r="K200" s="337">
        <f t="shared" si="39"/>
        <v>1652100</v>
      </c>
      <c r="L200" s="337">
        <f t="shared" si="39"/>
        <v>1709400</v>
      </c>
      <c r="M200" s="209">
        <f t="shared" si="34"/>
        <v>1709.4</v>
      </c>
    </row>
    <row r="201" spans="1:13" ht="15" hidden="1">
      <c r="A201" s="208" t="s">
        <v>68</v>
      </c>
      <c r="B201" s="148" t="s">
        <v>201</v>
      </c>
      <c r="C201" s="148" t="s">
        <v>175</v>
      </c>
      <c r="D201" s="148" t="s">
        <v>211</v>
      </c>
      <c r="E201" s="129" t="s">
        <v>499</v>
      </c>
      <c r="F201" s="214">
        <v>244</v>
      </c>
      <c r="G201" s="148" t="s">
        <v>165</v>
      </c>
      <c r="H201" s="171"/>
      <c r="I201" s="209">
        <f t="shared" si="37"/>
        <v>0</v>
      </c>
      <c r="J201" s="209">
        <f t="shared" si="38"/>
        <v>1652.1</v>
      </c>
      <c r="K201" s="337">
        <f t="shared" si="39"/>
        <v>1652100</v>
      </c>
      <c r="L201" s="337">
        <f t="shared" si="39"/>
        <v>1709400</v>
      </c>
      <c r="M201" s="209">
        <f t="shared" si="34"/>
        <v>1709.4</v>
      </c>
    </row>
    <row r="202" spans="1:13" ht="15" hidden="1">
      <c r="A202" s="208" t="s">
        <v>176</v>
      </c>
      <c r="B202" s="148" t="s">
        <v>201</v>
      </c>
      <c r="C202" s="148" t="s">
        <v>175</v>
      </c>
      <c r="D202" s="148" t="s">
        <v>211</v>
      </c>
      <c r="E202" s="129" t="s">
        <v>499</v>
      </c>
      <c r="F202" s="214">
        <v>244</v>
      </c>
      <c r="G202" s="148" t="s">
        <v>177</v>
      </c>
      <c r="H202" s="171"/>
      <c r="I202" s="209">
        <f t="shared" si="37"/>
        <v>0</v>
      </c>
      <c r="J202" s="209">
        <f t="shared" si="38"/>
        <v>1652.1</v>
      </c>
      <c r="K202" s="337">
        <f t="shared" si="39"/>
        <v>1652100</v>
      </c>
      <c r="L202" s="337">
        <f t="shared" si="39"/>
        <v>1709400</v>
      </c>
      <c r="M202" s="209">
        <f t="shared" si="34"/>
        <v>1709.4</v>
      </c>
    </row>
    <row r="203" spans="1:13" ht="15" hidden="1">
      <c r="A203" s="208" t="s">
        <v>182</v>
      </c>
      <c r="B203" s="148" t="s">
        <v>201</v>
      </c>
      <c r="C203" s="148" t="s">
        <v>175</v>
      </c>
      <c r="D203" s="148" t="s">
        <v>211</v>
      </c>
      <c r="E203" s="129" t="s">
        <v>499</v>
      </c>
      <c r="F203" s="214">
        <v>244</v>
      </c>
      <c r="G203" s="148" t="s">
        <v>183</v>
      </c>
      <c r="H203" s="171"/>
      <c r="I203" s="209">
        <f t="shared" si="37"/>
        <v>0</v>
      </c>
      <c r="J203" s="209">
        <f t="shared" si="38"/>
        <v>1652.1</v>
      </c>
      <c r="K203" s="337">
        <v>1652100</v>
      </c>
      <c r="L203" s="337">
        <v>1709400</v>
      </c>
      <c r="M203" s="209">
        <f t="shared" si="34"/>
        <v>1709.4</v>
      </c>
    </row>
    <row r="204" spans="1:13" ht="39.75" hidden="1">
      <c r="A204" s="140" t="s">
        <v>406</v>
      </c>
      <c r="B204" s="219">
        <v>950</v>
      </c>
      <c r="C204" s="220">
        <v>4</v>
      </c>
      <c r="D204" s="220">
        <v>9</v>
      </c>
      <c r="E204" s="213" t="s">
        <v>9</v>
      </c>
      <c r="F204" s="214" t="s">
        <v>11</v>
      </c>
      <c r="G204" s="148"/>
      <c r="H204" s="171">
        <f>H205+H216+H235</f>
        <v>1603400</v>
      </c>
      <c r="I204" s="209">
        <f aca="true" t="shared" si="40" ref="I204:I270">H204/1000</f>
        <v>1603.4</v>
      </c>
      <c r="J204" s="209">
        <f>K204/1000</f>
        <v>0</v>
      </c>
      <c r="K204" s="337">
        <f>K205+K216</f>
        <v>0</v>
      </c>
      <c r="L204" s="337">
        <f>L205+L216</f>
        <v>0</v>
      </c>
      <c r="M204" s="337">
        <v>0</v>
      </c>
    </row>
    <row r="205" spans="1:13" ht="36.75" customHeight="1" hidden="1">
      <c r="A205" s="140" t="s">
        <v>504</v>
      </c>
      <c r="B205" s="219">
        <v>950</v>
      </c>
      <c r="C205" s="220">
        <v>4</v>
      </c>
      <c r="D205" s="220">
        <v>9</v>
      </c>
      <c r="E205" s="213">
        <v>8900100000</v>
      </c>
      <c r="F205" s="214" t="s">
        <v>11</v>
      </c>
      <c r="G205" s="148"/>
      <c r="H205" s="171">
        <f>H206</f>
        <v>1210771.52</v>
      </c>
      <c r="I205" s="209">
        <f t="shared" si="40"/>
        <v>1210.77152</v>
      </c>
      <c r="J205" s="209">
        <f>K205/1000</f>
        <v>0</v>
      </c>
      <c r="K205" s="337">
        <f>K206</f>
        <v>0</v>
      </c>
      <c r="L205" s="337">
        <f>L206</f>
        <v>0</v>
      </c>
      <c r="M205" s="337">
        <f>L205/1000</f>
        <v>0</v>
      </c>
    </row>
    <row r="206" spans="1:13" ht="27" hidden="1">
      <c r="A206" s="140" t="s">
        <v>337</v>
      </c>
      <c r="B206" s="219">
        <v>950</v>
      </c>
      <c r="C206" s="220">
        <v>4</v>
      </c>
      <c r="D206" s="220">
        <v>9</v>
      </c>
      <c r="E206" s="213">
        <v>8900189001</v>
      </c>
      <c r="F206" s="214"/>
      <c r="G206" s="148"/>
      <c r="H206" s="171">
        <f>H207</f>
        <v>1210771.52</v>
      </c>
      <c r="I206" s="209">
        <f t="shared" si="40"/>
        <v>1210.77152</v>
      </c>
      <c r="J206" s="209">
        <f>K206/1000</f>
        <v>0</v>
      </c>
      <c r="K206" s="337">
        <f>K207</f>
        <v>0</v>
      </c>
      <c r="L206" s="337">
        <f>L207</f>
        <v>0</v>
      </c>
      <c r="M206" s="337">
        <v>0</v>
      </c>
    </row>
    <row r="207" spans="1:13" ht="27" customHeight="1" hidden="1">
      <c r="A207" s="140" t="s">
        <v>233</v>
      </c>
      <c r="B207" s="219">
        <v>950</v>
      </c>
      <c r="C207" s="220">
        <v>4</v>
      </c>
      <c r="D207" s="220">
        <v>9</v>
      </c>
      <c r="E207" s="213">
        <v>8900189001</v>
      </c>
      <c r="F207" s="214" t="s">
        <v>165</v>
      </c>
      <c r="G207" s="148"/>
      <c r="H207" s="171">
        <f>H208</f>
        <v>1210771.52</v>
      </c>
      <c r="I207" s="209">
        <f t="shared" si="40"/>
        <v>1210.77152</v>
      </c>
      <c r="J207" s="209">
        <f aca="true" t="shared" si="41" ref="J207:J212">K207/1000</f>
        <v>0</v>
      </c>
      <c r="K207" s="337">
        <f aca="true" t="shared" si="42" ref="K207:L211">K208</f>
        <v>0</v>
      </c>
      <c r="L207" s="337">
        <f t="shared" si="42"/>
        <v>0</v>
      </c>
      <c r="M207" s="337">
        <f aca="true" t="shared" si="43" ref="M207:M212">L207/1000</f>
        <v>0</v>
      </c>
    </row>
    <row r="208" spans="1:13" ht="30.75" customHeight="1" hidden="1">
      <c r="A208" s="208" t="s">
        <v>254</v>
      </c>
      <c r="B208" s="219">
        <v>950</v>
      </c>
      <c r="C208" s="220">
        <v>4</v>
      </c>
      <c r="D208" s="220">
        <v>9</v>
      </c>
      <c r="E208" s="213">
        <v>8900189001</v>
      </c>
      <c r="F208" s="214">
        <v>240</v>
      </c>
      <c r="G208" s="148"/>
      <c r="H208" s="171">
        <f>H209</f>
        <v>1210771.52</v>
      </c>
      <c r="I208" s="209">
        <f t="shared" si="40"/>
        <v>1210.77152</v>
      </c>
      <c r="J208" s="209">
        <f t="shared" si="41"/>
        <v>0</v>
      </c>
      <c r="K208" s="337">
        <f t="shared" si="42"/>
        <v>0</v>
      </c>
      <c r="L208" s="337">
        <f t="shared" si="42"/>
        <v>0</v>
      </c>
      <c r="M208" s="337">
        <f t="shared" si="43"/>
        <v>0</v>
      </c>
    </row>
    <row r="209" spans="1:13" ht="30.75" customHeight="1" hidden="1">
      <c r="A209" s="208" t="s">
        <v>256</v>
      </c>
      <c r="B209" s="219">
        <v>950</v>
      </c>
      <c r="C209" s="220">
        <v>4</v>
      </c>
      <c r="D209" s="220">
        <v>9</v>
      </c>
      <c r="E209" s="213">
        <v>8900189001</v>
      </c>
      <c r="F209" s="214">
        <v>244</v>
      </c>
      <c r="G209" s="148"/>
      <c r="H209" s="171">
        <f>H210+H214</f>
        <v>1210771.52</v>
      </c>
      <c r="I209" s="209">
        <f t="shared" si="40"/>
        <v>1210.77152</v>
      </c>
      <c r="J209" s="209">
        <f t="shared" si="41"/>
        <v>0</v>
      </c>
      <c r="K209" s="337">
        <f t="shared" si="42"/>
        <v>0</v>
      </c>
      <c r="L209" s="337">
        <f t="shared" si="42"/>
        <v>0</v>
      </c>
      <c r="M209" s="337">
        <f t="shared" si="43"/>
        <v>0</v>
      </c>
    </row>
    <row r="210" spans="1:13" ht="15" customHeight="1" hidden="1">
      <c r="A210" s="208" t="s">
        <v>68</v>
      </c>
      <c r="B210" s="219">
        <v>950</v>
      </c>
      <c r="C210" s="220">
        <v>4</v>
      </c>
      <c r="D210" s="220">
        <v>9</v>
      </c>
      <c r="E210" s="213">
        <v>8900189001</v>
      </c>
      <c r="F210" s="214">
        <v>244</v>
      </c>
      <c r="G210" s="148" t="s">
        <v>165</v>
      </c>
      <c r="H210" s="171">
        <f>H211</f>
        <v>1210771.52</v>
      </c>
      <c r="I210" s="209">
        <f t="shared" si="40"/>
        <v>1210.77152</v>
      </c>
      <c r="J210" s="209">
        <f t="shared" si="41"/>
        <v>0</v>
      </c>
      <c r="K210" s="337">
        <f t="shared" si="42"/>
        <v>0</v>
      </c>
      <c r="L210" s="337">
        <f t="shared" si="42"/>
        <v>0</v>
      </c>
      <c r="M210" s="337">
        <f t="shared" si="43"/>
        <v>0</v>
      </c>
    </row>
    <row r="211" spans="1:13" ht="18" customHeight="1" hidden="1">
      <c r="A211" s="208" t="s">
        <v>176</v>
      </c>
      <c r="B211" s="219">
        <v>950</v>
      </c>
      <c r="C211" s="220">
        <v>4</v>
      </c>
      <c r="D211" s="220">
        <v>9</v>
      </c>
      <c r="E211" s="213">
        <v>8900189001</v>
      </c>
      <c r="F211" s="214">
        <v>244</v>
      </c>
      <c r="G211" s="148" t="s">
        <v>177</v>
      </c>
      <c r="H211" s="171">
        <f>H212+H213</f>
        <v>1210771.52</v>
      </c>
      <c r="I211" s="209">
        <f t="shared" si="40"/>
        <v>1210.77152</v>
      </c>
      <c r="J211" s="209">
        <f t="shared" si="41"/>
        <v>0</v>
      </c>
      <c r="K211" s="337">
        <f t="shared" si="42"/>
        <v>0</v>
      </c>
      <c r="L211" s="337">
        <f t="shared" si="42"/>
        <v>0</v>
      </c>
      <c r="M211" s="337">
        <f t="shared" si="43"/>
        <v>0</v>
      </c>
    </row>
    <row r="212" spans="1:13" ht="14.25" customHeight="1" hidden="1">
      <c r="A212" s="208" t="s">
        <v>182</v>
      </c>
      <c r="B212" s="219">
        <v>950</v>
      </c>
      <c r="C212" s="220">
        <v>4</v>
      </c>
      <c r="D212" s="220">
        <v>9</v>
      </c>
      <c r="E212" s="213">
        <v>8900189001</v>
      </c>
      <c r="F212" s="214">
        <v>244</v>
      </c>
      <c r="G212" s="148" t="s">
        <v>183</v>
      </c>
      <c r="H212" s="171">
        <v>1210771.52</v>
      </c>
      <c r="I212" s="209">
        <f t="shared" si="40"/>
        <v>1210.77152</v>
      </c>
      <c r="J212" s="209">
        <f t="shared" si="41"/>
        <v>0</v>
      </c>
      <c r="K212" s="337">
        <v>0</v>
      </c>
      <c r="L212" s="337">
        <v>0</v>
      </c>
      <c r="M212" s="337">
        <f t="shared" si="43"/>
        <v>0</v>
      </c>
    </row>
    <row r="213" spans="1:13" ht="14.25" customHeight="1" hidden="1">
      <c r="A213" s="208" t="s">
        <v>184</v>
      </c>
      <c r="B213" s="219">
        <v>950</v>
      </c>
      <c r="C213" s="220">
        <v>4</v>
      </c>
      <c r="D213" s="220">
        <v>9</v>
      </c>
      <c r="E213" s="213">
        <v>8900189001</v>
      </c>
      <c r="F213" s="214">
        <v>244</v>
      </c>
      <c r="G213" s="148" t="s">
        <v>185</v>
      </c>
      <c r="H213" s="171">
        <v>0</v>
      </c>
      <c r="I213" s="209">
        <f t="shared" si="40"/>
        <v>0</v>
      </c>
      <c r="J213" s="206"/>
      <c r="K213" s="337"/>
      <c r="L213" s="337"/>
      <c r="M213" s="337"/>
    </row>
    <row r="214" spans="1:13" ht="14.25" customHeight="1" hidden="1">
      <c r="A214" s="208" t="s">
        <v>70</v>
      </c>
      <c r="B214" s="219">
        <v>950</v>
      </c>
      <c r="C214" s="220">
        <v>4</v>
      </c>
      <c r="D214" s="220">
        <v>9</v>
      </c>
      <c r="E214" s="213">
        <v>8900189001</v>
      </c>
      <c r="F214" s="214">
        <v>244</v>
      </c>
      <c r="G214" s="148" t="s">
        <v>188</v>
      </c>
      <c r="H214" s="171">
        <f>H215</f>
        <v>0</v>
      </c>
      <c r="I214" s="209">
        <f t="shared" si="40"/>
        <v>0</v>
      </c>
      <c r="J214" s="206"/>
      <c r="K214" s="337"/>
      <c r="L214" s="337"/>
      <c r="M214" s="337"/>
    </row>
    <row r="215" spans="1:13" ht="14.25" customHeight="1" hidden="1">
      <c r="A215" s="208" t="s">
        <v>189</v>
      </c>
      <c r="B215" s="219">
        <v>950</v>
      </c>
      <c r="C215" s="220">
        <v>4</v>
      </c>
      <c r="D215" s="220">
        <v>9</v>
      </c>
      <c r="E215" s="213">
        <v>8900189001</v>
      </c>
      <c r="F215" s="214">
        <v>244</v>
      </c>
      <c r="G215" s="148" t="s">
        <v>190</v>
      </c>
      <c r="H215" s="171">
        <v>0</v>
      </c>
      <c r="I215" s="209">
        <f t="shared" si="40"/>
        <v>0</v>
      </c>
      <c r="J215" s="206"/>
      <c r="K215" s="337"/>
      <c r="L215" s="337"/>
      <c r="M215" s="337"/>
    </row>
    <row r="216" spans="1:13" ht="24" customHeight="1" hidden="1">
      <c r="A216" s="208" t="s">
        <v>336</v>
      </c>
      <c r="B216" s="219">
        <v>950</v>
      </c>
      <c r="C216" s="220">
        <v>4</v>
      </c>
      <c r="D216" s="220">
        <v>9</v>
      </c>
      <c r="E216" s="213">
        <v>8900200000</v>
      </c>
      <c r="F216" s="214"/>
      <c r="G216" s="148"/>
      <c r="H216" s="171">
        <f>H217+H229</f>
        <v>342628.48</v>
      </c>
      <c r="I216" s="209">
        <f t="shared" si="40"/>
        <v>342.62847999999997</v>
      </c>
      <c r="J216" s="209">
        <f>K216/1000</f>
        <v>0</v>
      </c>
      <c r="K216" s="337">
        <f>K217+K229</f>
        <v>0</v>
      </c>
      <c r="L216" s="337">
        <f>L217+L229</f>
        <v>0</v>
      </c>
      <c r="M216" s="337">
        <v>0</v>
      </c>
    </row>
    <row r="217" spans="1:13" ht="16.5" customHeight="1" hidden="1">
      <c r="A217" s="140" t="s">
        <v>338</v>
      </c>
      <c r="B217" s="219">
        <v>950</v>
      </c>
      <c r="C217" s="220">
        <v>4</v>
      </c>
      <c r="D217" s="220">
        <v>9</v>
      </c>
      <c r="E217" s="213">
        <v>8900289002</v>
      </c>
      <c r="F217" s="214"/>
      <c r="G217" s="148"/>
      <c r="H217" s="171">
        <f>H218</f>
        <v>312628.48</v>
      </c>
      <c r="I217" s="209">
        <f t="shared" si="40"/>
        <v>312.62847999999997</v>
      </c>
      <c r="J217" s="209">
        <f>K217/1000</f>
        <v>0</v>
      </c>
      <c r="K217" s="337">
        <f>K218</f>
        <v>0</v>
      </c>
      <c r="L217" s="337">
        <f>L218</f>
        <v>0</v>
      </c>
      <c r="M217" s="337">
        <f>L217/1000</f>
        <v>0</v>
      </c>
    </row>
    <row r="218" spans="1:13" ht="28.5" customHeight="1" hidden="1">
      <c r="A218" s="140" t="s">
        <v>233</v>
      </c>
      <c r="B218" s="219">
        <v>950</v>
      </c>
      <c r="C218" s="220">
        <v>4</v>
      </c>
      <c r="D218" s="220">
        <v>9</v>
      </c>
      <c r="E218" s="213">
        <v>8900289002</v>
      </c>
      <c r="F218" s="214" t="s">
        <v>165</v>
      </c>
      <c r="G218" s="148"/>
      <c r="H218" s="171">
        <f>H219</f>
        <v>312628.48</v>
      </c>
      <c r="I218" s="209">
        <f t="shared" si="40"/>
        <v>312.62847999999997</v>
      </c>
      <c r="J218" s="209">
        <f>K218/1000</f>
        <v>0</v>
      </c>
      <c r="K218" s="337">
        <f>K219</f>
        <v>0</v>
      </c>
      <c r="L218" s="337">
        <f>L219</f>
        <v>0</v>
      </c>
      <c r="M218" s="337">
        <f>L218/1000</f>
        <v>0</v>
      </c>
    </row>
    <row r="219" spans="1:13" ht="28.5" customHeight="1" hidden="1">
      <c r="A219" s="208" t="s">
        <v>254</v>
      </c>
      <c r="B219" s="219">
        <v>950</v>
      </c>
      <c r="C219" s="220">
        <v>4</v>
      </c>
      <c r="D219" s="220">
        <v>9</v>
      </c>
      <c r="E219" s="213">
        <v>8900289002</v>
      </c>
      <c r="F219" s="214">
        <v>240</v>
      </c>
      <c r="G219" s="148"/>
      <c r="H219" s="171">
        <f>H220+H225+H228</f>
        <v>312628.48</v>
      </c>
      <c r="I219" s="209">
        <f t="shared" si="40"/>
        <v>312.62847999999997</v>
      </c>
      <c r="J219" s="206"/>
      <c r="K219" s="337">
        <f>K220+K225+K228</f>
        <v>0</v>
      </c>
      <c r="L219" s="337">
        <f>L220+L225+L228</f>
        <v>0</v>
      </c>
      <c r="M219" s="337"/>
    </row>
    <row r="220" spans="1:13" ht="21.75" customHeight="1" hidden="1">
      <c r="A220" s="208" t="s">
        <v>308</v>
      </c>
      <c r="B220" s="219">
        <v>950</v>
      </c>
      <c r="C220" s="220">
        <v>4</v>
      </c>
      <c r="D220" s="220">
        <v>9</v>
      </c>
      <c r="E220" s="213">
        <v>8900289002</v>
      </c>
      <c r="F220" s="214">
        <v>244</v>
      </c>
      <c r="G220" s="148"/>
      <c r="H220" s="171">
        <f>H221</f>
        <v>44628.48</v>
      </c>
      <c r="I220" s="209">
        <f t="shared" si="40"/>
        <v>44.62848</v>
      </c>
      <c r="J220" s="206"/>
      <c r="K220" s="337">
        <f>K221</f>
        <v>0</v>
      </c>
      <c r="L220" s="337">
        <f>L221</f>
        <v>0</v>
      </c>
      <c r="M220" s="337"/>
    </row>
    <row r="221" spans="1:13" ht="18.75" customHeight="1" hidden="1">
      <c r="A221" s="140" t="s">
        <v>68</v>
      </c>
      <c r="B221" s="219">
        <v>950</v>
      </c>
      <c r="C221" s="220">
        <v>4</v>
      </c>
      <c r="D221" s="220">
        <v>9</v>
      </c>
      <c r="E221" s="213">
        <v>8900289002</v>
      </c>
      <c r="F221" s="214">
        <v>244</v>
      </c>
      <c r="G221" s="148" t="s">
        <v>165</v>
      </c>
      <c r="H221" s="171">
        <f>H222</f>
        <v>44628.48</v>
      </c>
      <c r="I221" s="209">
        <f t="shared" si="40"/>
        <v>44.62848</v>
      </c>
      <c r="J221" s="206">
        <f>K221/1000</f>
        <v>0</v>
      </c>
      <c r="K221" s="337">
        <f>K222</f>
        <v>0</v>
      </c>
      <c r="L221" s="337">
        <f>L222</f>
        <v>0</v>
      </c>
      <c r="M221" s="337">
        <f>L221/1000</f>
        <v>0</v>
      </c>
    </row>
    <row r="222" spans="1:13" ht="15.75" customHeight="1" hidden="1">
      <c r="A222" s="140" t="s">
        <v>176</v>
      </c>
      <c r="B222" s="219">
        <v>950</v>
      </c>
      <c r="C222" s="220">
        <v>4</v>
      </c>
      <c r="D222" s="220">
        <v>9</v>
      </c>
      <c r="E222" s="213">
        <v>8900289002</v>
      </c>
      <c r="F222" s="214">
        <v>244</v>
      </c>
      <c r="G222" s="148" t="s">
        <v>177</v>
      </c>
      <c r="H222" s="171">
        <f>SUM(H223:H224)</f>
        <v>44628.48</v>
      </c>
      <c r="I222" s="209">
        <f t="shared" si="40"/>
        <v>44.62848</v>
      </c>
      <c r="J222" s="206">
        <f>K222/1000</f>
        <v>0</v>
      </c>
      <c r="K222" s="337">
        <f>SUM(K223:K224)</f>
        <v>0</v>
      </c>
      <c r="L222" s="337">
        <f>SUM(L223:L223)</f>
        <v>0</v>
      </c>
      <c r="M222" s="337">
        <f>L222/1000</f>
        <v>0</v>
      </c>
    </row>
    <row r="223" spans="1:13" ht="18" customHeight="1" hidden="1">
      <c r="A223" s="140" t="s">
        <v>266</v>
      </c>
      <c r="B223" s="219">
        <v>950</v>
      </c>
      <c r="C223" s="220">
        <v>4</v>
      </c>
      <c r="D223" s="220">
        <v>9</v>
      </c>
      <c r="E223" s="213">
        <v>8900289002</v>
      </c>
      <c r="F223" s="214">
        <v>244</v>
      </c>
      <c r="G223" s="148" t="s">
        <v>267</v>
      </c>
      <c r="H223" s="171">
        <v>44628.48</v>
      </c>
      <c r="I223" s="209">
        <f t="shared" si="40"/>
        <v>44.62848</v>
      </c>
      <c r="J223" s="206">
        <f>K223/1000</f>
        <v>0</v>
      </c>
      <c r="K223" s="337">
        <v>0</v>
      </c>
      <c r="L223" s="337">
        <v>0</v>
      </c>
      <c r="M223" s="337">
        <f>L223/1000</f>
        <v>0</v>
      </c>
    </row>
    <row r="224" spans="1:13" ht="18" customHeight="1" hidden="1">
      <c r="A224" s="208" t="s">
        <v>182</v>
      </c>
      <c r="B224" s="219">
        <v>950</v>
      </c>
      <c r="C224" s="220">
        <v>4</v>
      </c>
      <c r="D224" s="220">
        <v>9</v>
      </c>
      <c r="E224" s="213">
        <v>8900289002</v>
      </c>
      <c r="F224" s="214">
        <v>244</v>
      </c>
      <c r="G224" s="148" t="s">
        <v>183</v>
      </c>
      <c r="H224" s="171">
        <v>0</v>
      </c>
      <c r="I224" s="209">
        <f t="shared" si="40"/>
        <v>0</v>
      </c>
      <c r="J224" s="206"/>
      <c r="K224" s="337">
        <v>0</v>
      </c>
      <c r="L224" s="337"/>
      <c r="M224" s="337"/>
    </row>
    <row r="225" spans="1:13" ht="15" customHeight="1" hidden="1">
      <c r="A225" s="208" t="s">
        <v>70</v>
      </c>
      <c r="B225" s="148" t="s">
        <v>201</v>
      </c>
      <c r="C225" s="148" t="s">
        <v>175</v>
      </c>
      <c r="D225" s="148" t="s">
        <v>211</v>
      </c>
      <c r="E225" s="213">
        <v>8900289002</v>
      </c>
      <c r="F225" s="148" t="s">
        <v>257</v>
      </c>
      <c r="G225" s="148" t="s">
        <v>188</v>
      </c>
      <c r="H225" s="171">
        <f>H227+H226</f>
        <v>52000</v>
      </c>
      <c r="I225" s="209">
        <f t="shared" si="40"/>
        <v>52</v>
      </c>
      <c r="J225" s="206">
        <f>K225/1000</f>
        <v>0</v>
      </c>
      <c r="K225" s="337">
        <f>K227</f>
        <v>0</v>
      </c>
      <c r="L225" s="337">
        <f>L227</f>
        <v>0</v>
      </c>
      <c r="M225" s="337">
        <f>L225/1000</f>
        <v>0</v>
      </c>
    </row>
    <row r="226" spans="1:13" ht="15" customHeight="1" hidden="1">
      <c r="A226" s="158" t="s">
        <v>189</v>
      </c>
      <c r="B226" s="148" t="s">
        <v>201</v>
      </c>
      <c r="C226" s="148" t="s">
        <v>175</v>
      </c>
      <c r="D226" s="148" t="s">
        <v>211</v>
      </c>
      <c r="E226" s="213">
        <v>8900289002</v>
      </c>
      <c r="F226" s="148" t="s">
        <v>257</v>
      </c>
      <c r="G226" s="148" t="s">
        <v>190</v>
      </c>
      <c r="H226" s="171">
        <v>0</v>
      </c>
      <c r="I226" s="209"/>
      <c r="J226" s="206"/>
      <c r="K226" s="337"/>
      <c r="L226" s="337"/>
      <c r="M226" s="337"/>
    </row>
    <row r="227" spans="1:13" ht="15" hidden="1">
      <c r="A227" s="158" t="s">
        <v>324</v>
      </c>
      <c r="B227" s="148" t="s">
        <v>201</v>
      </c>
      <c r="C227" s="148" t="s">
        <v>175</v>
      </c>
      <c r="D227" s="148" t="s">
        <v>211</v>
      </c>
      <c r="E227" s="213">
        <v>8900289002</v>
      </c>
      <c r="F227" s="148" t="s">
        <v>257</v>
      </c>
      <c r="G227" s="148" t="s">
        <v>316</v>
      </c>
      <c r="H227" s="171">
        <v>52000</v>
      </c>
      <c r="I227" s="209">
        <f t="shared" si="40"/>
        <v>52</v>
      </c>
      <c r="J227" s="206">
        <f>K227/1000</f>
        <v>0</v>
      </c>
      <c r="K227" s="337">
        <v>0</v>
      </c>
      <c r="L227" s="337">
        <v>0</v>
      </c>
      <c r="M227" s="337">
        <f>L227/1000</f>
        <v>0</v>
      </c>
    </row>
    <row r="228" spans="1:13" ht="15" hidden="1">
      <c r="A228" s="140" t="s">
        <v>399</v>
      </c>
      <c r="B228" s="219">
        <v>950</v>
      </c>
      <c r="C228" s="220">
        <v>4</v>
      </c>
      <c r="D228" s="220">
        <v>9</v>
      </c>
      <c r="E228" s="213">
        <v>8900289002</v>
      </c>
      <c r="F228" s="214">
        <v>247</v>
      </c>
      <c r="G228" s="148" t="s">
        <v>181</v>
      </c>
      <c r="H228" s="171">
        <v>216000</v>
      </c>
      <c r="I228" s="209">
        <f>H228/1000</f>
        <v>216</v>
      </c>
      <c r="J228" s="206">
        <f>K228/1000</f>
        <v>0</v>
      </c>
      <c r="K228" s="337">
        <v>0</v>
      </c>
      <c r="L228" s="337">
        <v>0</v>
      </c>
      <c r="M228" s="337">
        <f>L228/1000</f>
        <v>0</v>
      </c>
    </row>
    <row r="229" spans="1:13" ht="15" hidden="1">
      <c r="A229" s="140" t="s">
        <v>341</v>
      </c>
      <c r="B229" s="219">
        <v>950</v>
      </c>
      <c r="C229" s="220">
        <v>4</v>
      </c>
      <c r="D229" s="220">
        <v>9</v>
      </c>
      <c r="E229" s="213">
        <v>8900289003</v>
      </c>
      <c r="F229" s="214"/>
      <c r="G229" s="148"/>
      <c r="H229" s="171">
        <f>H230</f>
        <v>30000</v>
      </c>
      <c r="I229" s="209">
        <f t="shared" si="40"/>
        <v>30</v>
      </c>
      <c r="J229" s="209">
        <f aca="true" t="shared" si="44" ref="J229:J237">K229/1000</f>
        <v>0</v>
      </c>
      <c r="K229" s="337">
        <f>K230</f>
        <v>0</v>
      </c>
      <c r="L229" s="337">
        <f>L230</f>
        <v>0</v>
      </c>
      <c r="M229" s="337">
        <f aca="true" t="shared" si="45" ref="M229:M237">L229/1000</f>
        <v>0</v>
      </c>
    </row>
    <row r="230" spans="1:13" ht="27" hidden="1">
      <c r="A230" s="140" t="s">
        <v>233</v>
      </c>
      <c r="B230" s="219">
        <v>950</v>
      </c>
      <c r="C230" s="220">
        <v>4</v>
      </c>
      <c r="D230" s="220">
        <v>9</v>
      </c>
      <c r="E230" s="213">
        <v>8900289003</v>
      </c>
      <c r="F230" s="214" t="s">
        <v>165</v>
      </c>
      <c r="G230" s="148"/>
      <c r="H230" s="171">
        <f>H231</f>
        <v>30000</v>
      </c>
      <c r="I230" s="209">
        <f t="shared" si="40"/>
        <v>30</v>
      </c>
      <c r="J230" s="209">
        <f t="shared" si="44"/>
        <v>0</v>
      </c>
      <c r="K230" s="337">
        <f aca="true" t="shared" si="46" ref="K230:L233">K231</f>
        <v>0</v>
      </c>
      <c r="L230" s="337">
        <f t="shared" si="46"/>
        <v>0</v>
      </c>
      <c r="M230" s="337">
        <f t="shared" si="45"/>
        <v>0</v>
      </c>
    </row>
    <row r="231" spans="1:13" ht="27" hidden="1">
      <c r="A231" s="208" t="s">
        <v>254</v>
      </c>
      <c r="B231" s="219">
        <v>950</v>
      </c>
      <c r="C231" s="220">
        <v>4</v>
      </c>
      <c r="D231" s="220">
        <v>9</v>
      </c>
      <c r="E231" s="213">
        <v>8900289003</v>
      </c>
      <c r="F231" s="214">
        <v>240</v>
      </c>
      <c r="G231" s="148"/>
      <c r="H231" s="171">
        <f>H232</f>
        <v>30000</v>
      </c>
      <c r="I231" s="209">
        <f t="shared" si="40"/>
        <v>30</v>
      </c>
      <c r="J231" s="209">
        <f t="shared" si="44"/>
        <v>0</v>
      </c>
      <c r="K231" s="337">
        <f t="shared" si="46"/>
        <v>0</v>
      </c>
      <c r="L231" s="337">
        <f t="shared" si="46"/>
        <v>0</v>
      </c>
      <c r="M231" s="337">
        <f t="shared" si="45"/>
        <v>0</v>
      </c>
    </row>
    <row r="232" spans="1:13" ht="15" hidden="1">
      <c r="A232" s="208" t="s">
        <v>308</v>
      </c>
      <c r="B232" s="219">
        <v>950</v>
      </c>
      <c r="C232" s="220">
        <v>4</v>
      </c>
      <c r="D232" s="220">
        <v>9</v>
      </c>
      <c r="E232" s="213">
        <v>8900289003</v>
      </c>
      <c r="F232" s="214">
        <v>244</v>
      </c>
      <c r="G232" s="148"/>
      <c r="H232" s="171">
        <f>H233</f>
        <v>30000</v>
      </c>
      <c r="I232" s="209">
        <f t="shared" si="40"/>
        <v>30</v>
      </c>
      <c r="J232" s="209">
        <f t="shared" si="44"/>
        <v>0</v>
      </c>
      <c r="K232" s="337">
        <f t="shared" si="46"/>
        <v>0</v>
      </c>
      <c r="L232" s="337">
        <f t="shared" si="46"/>
        <v>0</v>
      </c>
      <c r="M232" s="337">
        <f t="shared" si="45"/>
        <v>0</v>
      </c>
    </row>
    <row r="233" spans="1:13" ht="15" hidden="1">
      <c r="A233" s="208" t="s">
        <v>70</v>
      </c>
      <c r="B233" s="148" t="s">
        <v>201</v>
      </c>
      <c r="C233" s="148" t="s">
        <v>175</v>
      </c>
      <c r="D233" s="148" t="s">
        <v>211</v>
      </c>
      <c r="E233" s="213">
        <v>8900289003</v>
      </c>
      <c r="F233" s="148" t="s">
        <v>257</v>
      </c>
      <c r="G233" s="148" t="s">
        <v>188</v>
      </c>
      <c r="H233" s="171">
        <f>H234</f>
        <v>30000</v>
      </c>
      <c r="I233" s="209">
        <f t="shared" si="40"/>
        <v>30</v>
      </c>
      <c r="J233" s="209">
        <f t="shared" si="44"/>
        <v>0</v>
      </c>
      <c r="K233" s="337">
        <f t="shared" si="46"/>
        <v>0</v>
      </c>
      <c r="L233" s="337">
        <f t="shared" si="46"/>
        <v>0</v>
      </c>
      <c r="M233" s="337">
        <f t="shared" si="45"/>
        <v>0</v>
      </c>
    </row>
    <row r="234" spans="1:13" ht="15" hidden="1">
      <c r="A234" s="158" t="s">
        <v>189</v>
      </c>
      <c r="B234" s="148" t="s">
        <v>201</v>
      </c>
      <c r="C234" s="148" t="s">
        <v>175</v>
      </c>
      <c r="D234" s="148" t="s">
        <v>211</v>
      </c>
      <c r="E234" s="213">
        <v>8900289003</v>
      </c>
      <c r="F234" s="148" t="s">
        <v>257</v>
      </c>
      <c r="G234" s="148" t="s">
        <v>190</v>
      </c>
      <c r="H234" s="171">
        <v>30000</v>
      </c>
      <c r="I234" s="209">
        <f t="shared" si="40"/>
        <v>30</v>
      </c>
      <c r="J234" s="209">
        <f t="shared" si="44"/>
        <v>0</v>
      </c>
      <c r="K234" s="337">
        <v>0</v>
      </c>
      <c r="L234" s="337">
        <v>0</v>
      </c>
      <c r="M234" s="337">
        <f t="shared" si="45"/>
        <v>0</v>
      </c>
    </row>
    <row r="235" spans="1:13" ht="27" hidden="1">
      <c r="A235" s="158" t="s">
        <v>468</v>
      </c>
      <c r="B235" s="148"/>
      <c r="C235" s="148"/>
      <c r="D235" s="148"/>
      <c r="E235" s="213">
        <v>8900300000</v>
      </c>
      <c r="F235" s="148"/>
      <c r="G235" s="148"/>
      <c r="H235" s="171">
        <f aca="true" t="shared" si="47" ref="H235:H241">H236</f>
        <v>50000</v>
      </c>
      <c r="I235" s="209">
        <f t="shared" si="40"/>
        <v>50</v>
      </c>
      <c r="J235" s="209">
        <f t="shared" si="44"/>
        <v>0</v>
      </c>
      <c r="K235" s="337">
        <f aca="true" t="shared" si="48" ref="K235:L237">K236</f>
        <v>0</v>
      </c>
      <c r="L235" s="337">
        <f t="shared" si="48"/>
        <v>0</v>
      </c>
      <c r="M235" s="337">
        <f t="shared" si="45"/>
        <v>0</v>
      </c>
    </row>
    <row r="236" spans="1:13" ht="53.25" hidden="1">
      <c r="A236" s="158" t="s">
        <v>469</v>
      </c>
      <c r="B236" s="148"/>
      <c r="C236" s="148"/>
      <c r="D236" s="148"/>
      <c r="E236" s="213">
        <v>8900389004</v>
      </c>
      <c r="F236" s="148"/>
      <c r="G236" s="148"/>
      <c r="H236" s="171">
        <f t="shared" si="47"/>
        <v>50000</v>
      </c>
      <c r="I236" s="209">
        <f t="shared" si="40"/>
        <v>50</v>
      </c>
      <c r="J236" s="209">
        <f t="shared" si="44"/>
        <v>0</v>
      </c>
      <c r="K236" s="337">
        <f t="shared" si="48"/>
        <v>0</v>
      </c>
      <c r="L236" s="337">
        <f t="shared" si="48"/>
        <v>0</v>
      </c>
      <c r="M236" s="337">
        <f t="shared" si="45"/>
        <v>0</v>
      </c>
    </row>
    <row r="237" spans="1:13" ht="27" hidden="1">
      <c r="A237" s="140" t="s">
        <v>233</v>
      </c>
      <c r="B237" s="219">
        <v>950</v>
      </c>
      <c r="C237" s="220">
        <v>4</v>
      </c>
      <c r="D237" s="220">
        <v>9</v>
      </c>
      <c r="E237" s="213">
        <v>8900389004</v>
      </c>
      <c r="F237" s="214" t="s">
        <v>165</v>
      </c>
      <c r="G237" s="148"/>
      <c r="H237" s="171">
        <f t="shared" si="47"/>
        <v>50000</v>
      </c>
      <c r="I237" s="209">
        <f t="shared" si="40"/>
        <v>50</v>
      </c>
      <c r="J237" s="209">
        <f t="shared" si="44"/>
        <v>0</v>
      </c>
      <c r="K237" s="337">
        <f t="shared" si="48"/>
        <v>0</v>
      </c>
      <c r="L237" s="337">
        <f t="shared" si="48"/>
        <v>0</v>
      </c>
      <c r="M237" s="337">
        <f t="shared" si="45"/>
        <v>0</v>
      </c>
    </row>
    <row r="238" spans="1:13" ht="27" hidden="1">
      <c r="A238" s="208" t="s">
        <v>254</v>
      </c>
      <c r="B238" s="219">
        <v>950</v>
      </c>
      <c r="C238" s="220">
        <v>4</v>
      </c>
      <c r="D238" s="220">
        <v>9</v>
      </c>
      <c r="E238" s="213">
        <v>8900389004</v>
      </c>
      <c r="F238" s="214">
        <v>240</v>
      </c>
      <c r="G238" s="148"/>
      <c r="H238" s="171">
        <f t="shared" si="47"/>
        <v>50000</v>
      </c>
      <c r="I238" s="209">
        <f t="shared" si="40"/>
        <v>50</v>
      </c>
      <c r="J238" s="206"/>
      <c r="K238" s="337"/>
      <c r="L238" s="337"/>
      <c r="M238" s="337"/>
    </row>
    <row r="239" spans="1:13" ht="15" hidden="1">
      <c r="A239" s="208" t="s">
        <v>308</v>
      </c>
      <c r="B239" s="219">
        <v>950</v>
      </c>
      <c r="C239" s="220">
        <v>4</v>
      </c>
      <c r="D239" s="220">
        <v>9</v>
      </c>
      <c r="E239" s="213">
        <v>8900389004</v>
      </c>
      <c r="F239" s="214">
        <v>244</v>
      </c>
      <c r="G239" s="148"/>
      <c r="H239" s="171">
        <f t="shared" si="47"/>
        <v>50000</v>
      </c>
      <c r="I239" s="209">
        <f t="shared" si="40"/>
        <v>50</v>
      </c>
      <c r="J239" s="206"/>
      <c r="K239" s="337"/>
      <c r="L239" s="337"/>
      <c r="M239" s="337"/>
    </row>
    <row r="240" spans="1:13" ht="15" hidden="1">
      <c r="A240" s="140" t="s">
        <v>68</v>
      </c>
      <c r="B240" s="219">
        <v>950</v>
      </c>
      <c r="C240" s="220">
        <v>4</v>
      </c>
      <c r="D240" s="220">
        <v>9</v>
      </c>
      <c r="E240" s="213">
        <v>8900389004</v>
      </c>
      <c r="F240" s="214">
        <v>244</v>
      </c>
      <c r="G240" s="148" t="s">
        <v>165</v>
      </c>
      <c r="H240" s="171">
        <f t="shared" si="47"/>
        <v>50000</v>
      </c>
      <c r="I240" s="209">
        <f t="shared" si="40"/>
        <v>50</v>
      </c>
      <c r="J240" s="206"/>
      <c r="K240" s="337"/>
      <c r="L240" s="337"/>
      <c r="M240" s="337"/>
    </row>
    <row r="241" spans="1:13" ht="15" hidden="1">
      <c r="A241" s="140" t="s">
        <v>176</v>
      </c>
      <c r="B241" s="219">
        <v>950</v>
      </c>
      <c r="C241" s="220">
        <v>4</v>
      </c>
      <c r="D241" s="220">
        <v>9</v>
      </c>
      <c r="E241" s="213">
        <v>8900389004</v>
      </c>
      <c r="F241" s="214">
        <v>244</v>
      </c>
      <c r="G241" s="148" t="s">
        <v>177</v>
      </c>
      <c r="H241" s="171">
        <f t="shared" si="47"/>
        <v>50000</v>
      </c>
      <c r="I241" s="209">
        <f t="shared" si="40"/>
        <v>50</v>
      </c>
      <c r="J241" s="206"/>
      <c r="K241" s="337"/>
      <c r="L241" s="337"/>
      <c r="M241" s="337"/>
    </row>
    <row r="242" spans="1:13" ht="15" hidden="1">
      <c r="A242" s="208" t="s">
        <v>184</v>
      </c>
      <c r="B242" s="219">
        <v>950</v>
      </c>
      <c r="C242" s="220">
        <v>4</v>
      </c>
      <c r="D242" s="220">
        <v>9</v>
      </c>
      <c r="E242" s="213">
        <v>8900389004</v>
      </c>
      <c r="F242" s="148" t="s">
        <v>257</v>
      </c>
      <c r="G242" s="148" t="s">
        <v>185</v>
      </c>
      <c r="H242" s="171">
        <v>50000</v>
      </c>
      <c r="I242" s="209">
        <f t="shared" si="40"/>
        <v>50</v>
      </c>
      <c r="J242" s="206"/>
      <c r="K242" s="337"/>
      <c r="L242" s="337"/>
      <c r="M242" s="337"/>
    </row>
    <row r="243" spans="1:13" ht="15" hidden="1">
      <c r="A243" s="207" t="s">
        <v>82</v>
      </c>
      <c r="B243" s="203" t="s">
        <v>201</v>
      </c>
      <c r="C243" s="203" t="s">
        <v>175</v>
      </c>
      <c r="D243" s="203" t="s">
        <v>198</v>
      </c>
      <c r="E243" s="203"/>
      <c r="F243" s="203"/>
      <c r="G243" s="203"/>
      <c r="H243" s="201">
        <f>H244</f>
        <v>0</v>
      </c>
      <c r="I243" s="206">
        <f t="shared" si="40"/>
        <v>0</v>
      </c>
      <c r="J243" s="206">
        <f aca="true" t="shared" si="49" ref="J243:J253">K243/1000</f>
        <v>0</v>
      </c>
      <c r="K243" s="336">
        <f aca="true" t="shared" si="50" ref="K243:L251">K244</f>
        <v>0</v>
      </c>
      <c r="L243" s="336">
        <f t="shared" si="50"/>
        <v>0</v>
      </c>
      <c r="M243" s="336">
        <f aca="true" t="shared" si="51" ref="M243:M253">L243/1000</f>
        <v>0</v>
      </c>
    </row>
    <row r="244" spans="1:13" ht="26.25" customHeight="1" hidden="1">
      <c r="A244" s="208" t="s">
        <v>422</v>
      </c>
      <c r="B244" s="148" t="s">
        <v>201</v>
      </c>
      <c r="C244" s="148" t="s">
        <v>175</v>
      </c>
      <c r="D244" s="148" t="s">
        <v>198</v>
      </c>
      <c r="E244" s="148" t="s">
        <v>3</v>
      </c>
      <c r="F244" s="148"/>
      <c r="G244" s="148"/>
      <c r="H244" s="171">
        <f>H245</f>
        <v>0</v>
      </c>
      <c r="I244" s="209">
        <f t="shared" si="40"/>
        <v>0</v>
      </c>
      <c r="J244" s="209">
        <f t="shared" si="49"/>
        <v>0</v>
      </c>
      <c r="K244" s="337">
        <f t="shared" si="50"/>
        <v>0</v>
      </c>
      <c r="L244" s="337">
        <f t="shared" si="50"/>
        <v>0</v>
      </c>
      <c r="M244" s="337">
        <f t="shared" si="51"/>
        <v>0</v>
      </c>
    </row>
    <row r="245" spans="1:13" ht="15" hidden="1">
      <c r="A245" s="208" t="s">
        <v>307</v>
      </c>
      <c r="B245" s="148" t="s">
        <v>201</v>
      </c>
      <c r="C245" s="148" t="s">
        <v>175</v>
      </c>
      <c r="D245" s="148" t="s">
        <v>198</v>
      </c>
      <c r="E245" s="148" t="s">
        <v>425</v>
      </c>
      <c r="F245" s="148"/>
      <c r="G245" s="148"/>
      <c r="H245" s="171">
        <f>H247</f>
        <v>0</v>
      </c>
      <c r="I245" s="209">
        <f t="shared" si="40"/>
        <v>0</v>
      </c>
      <c r="J245" s="209">
        <f t="shared" si="49"/>
        <v>0</v>
      </c>
      <c r="K245" s="337">
        <f>K247</f>
        <v>0</v>
      </c>
      <c r="L245" s="337">
        <f>L247</f>
        <v>0</v>
      </c>
      <c r="M245" s="337">
        <f t="shared" si="51"/>
        <v>0</v>
      </c>
    </row>
    <row r="246" spans="1:13" ht="15" hidden="1">
      <c r="A246" s="208" t="s">
        <v>423</v>
      </c>
      <c r="B246" s="148" t="s">
        <v>201</v>
      </c>
      <c r="C246" s="148" t="s">
        <v>175</v>
      </c>
      <c r="D246" s="148" t="s">
        <v>198</v>
      </c>
      <c r="E246" s="148" t="s">
        <v>424</v>
      </c>
      <c r="F246" s="148"/>
      <c r="G246" s="148"/>
      <c r="H246" s="171">
        <f aca="true" t="shared" si="52" ref="H246:H251">H247</f>
        <v>0</v>
      </c>
      <c r="I246" s="209">
        <f t="shared" si="40"/>
        <v>0</v>
      </c>
      <c r="J246" s="209">
        <v>0</v>
      </c>
      <c r="K246" s="337"/>
      <c r="L246" s="337"/>
      <c r="M246" s="337">
        <v>0</v>
      </c>
    </row>
    <row r="247" spans="1:13" ht="27.75" customHeight="1" hidden="1">
      <c r="A247" s="208" t="s">
        <v>233</v>
      </c>
      <c r="B247" s="148" t="s">
        <v>201</v>
      </c>
      <c r="C247" s="148" t="s">
        <v>175</v>
      </c>
      <c r="D247" s="148" t="s">
        <v>198</v>
      </c>
      <c r="E247" s="148" t="s">
        <v>424</v>
      </c>
      <c r="F247" s="148" t="s">
        <v>165</v>
      </c>
      <c r="G247" s="148"/>
      <c r="H247" s="171">
        <f t="shared" si="52"/>
        <v>0</v>
      </c>
      <c r="I247" s="209">
        <f t="shared" si="40"/>
        <v>0</v>
      </c>
      <c r="J247" s="209">
        <f t="shared" si="49"/>
        <v>0</v>
      </c>
      <c r="K247" s="337">
        <f t="shared" si="50"/>
        <v>0</v>
      </c>
      <c r="L247" s="337">
        <f t="shared" si="50"/>
        <v>0</v>
      </c>
      <c r="M247" s="337">
        <f t="shared" si="51"/>
        <v>0</v>
      </c>
    </row>
    <row r="248" spans="1:13" ht="27.75" customHeight="1" hidden="1">
      <c r="A248" s="208" t="s">
        <v>254</v>
      </c>
      <c r="B248" s="148" t="s">
        <v>201</v>
      </c>
      <c r="C248" s="148" t="s">
        <v>175</v>
      </c>
      <c r="D248" s="148" t="s">
        <v>198</v>
      </c>
      <c r="E248" s="148" t="s">
        <v>424</v>
      </c>
      <c r="F248" s="148" t="s">
        <v>255</v>
      </c>
      <c r="G248" s="148"/>
      <c r="H248" s="171">
        <f t="shared" si="52"/>
        <v>0</v>
      </c>
      <c r="I248" s="209">
        <f t="shared" si="40"/>
        <v>0</v>
      </c>
      <c r="J248" s="206">
        <f t="shared" si="49"/>
        <v>0</v>
      </c>
      <c r="K248" s="337">
        <f t="shared" si="50"/>
        <v>0</v>
      </c>
      <c r="L248" s="337">
        <f t="shared" si="50"/>
        <v>0</v>
      </c>
      <c r="M248" s="337">
        <f t="shared" si="51"/>
        <v>0</v>
      </c>
    </row>
    <row r="249" spans="1:13" ht="15" hidden="1">
      <c r="A249" s="208" t="s">
        <v>308</v>
      </c>
      <c r="B249" s="148" t="s">
        <v>201</v>
      </c>
      <c r="C249" s="148" t="s">
        <v>175</v>
      </c>
      <c r="D249" s="148" t="s">
        <v>198</v>
      </c>
      <c r="E249" s="148" t="s">
        <v>424</v>
      </c>
      <c r="F249" s="148" t="s">
        <v>257</v>
      </c>
      <c r="G249" s="148"/>
      <c r="H249" s="171">
        <f t="shared" si="52"/>
        <v>0</v>
      </c>
      <c r="I249" s="209">
        <f t="shared" si="40"/>
        <v>0</v>
      </c>
      <c r="J249" s="206">
        <f t="shared" si="49"/>
        <v>0</v>
      </c>
      <c r="K249" s="337">
        <f t="shared" si="50"/>
        <v>0</v>
      </c>
      <c r="L249" s="337">
        <f t="shared" si="50"/>
        <v>0</v>
      </c>
      <c r="M249" s="337">
        <f t="shared" si="51"/>
        <v>0</v>
      </c>
    </row>
    <row r="250" spans="1:13" ht="15" hidden="1">
      <c r="A250" s="208" t="s">
        <v>68</v>
      </c>
      <c r="B250" s="148" t="s">
        <v>201</v>
      </c>
      <c r="C250" s="148" t="s">
        <v>175</v>
      </c>
      <c r="D250" s="148" t="s">
        <v>198</v>
      </c>
      <c r="E250" s="148" t="s">
        <v>424</v>
      </c>
      <c r="F250" s="148" t="s">
        <v>257</v>
      </c>
      <c r="G250" s="148" t="s">
        <v>165</v>
      </c>
      <c r="H250" s="171">
        <f t="shared" si="52"/>
        <v>0</v>
      </c>
      <c r="I250" s="209">
        <f t="shared" si="40"/>
        <v>0</v>
      </c>
      <c r="J250" s="206">
        <f t="shared" si="49"/>
        <v>0</v>
      </c>
      <c r="K250" s="337">
        <f t="shared" si="50"/>
        <v>0</v>
      </c>
      <c r="L250" s="337">
        <f t="shared" si="50"/>
        <v>0</v>
      </c>
      <c r="M250" s="337">
        <f t="shared" si="51"/>
        <v>0</v>
      </c>
    </row>
    <row r="251" spans="1:13" ht="15" hidden="1">
      <c r="A251" s="208" t="s">
        <v>176</v>
      </c>
      <c r="B251" s="148" t="s">
        <v>201</v>
      </c>
      <c r="C251" s="148" t="s">
        <v>175</v>
      </c>
      <c r="D251" s="148" t="s">
        <v>198</v>
      </c>
      <c r="E251" s="148" t="s">
        <v>424</v>
      </c>
      <c r="F251" s="148" t="s">
        <v>257</v>
      </c>
      <c r="G251" s="148" t="s">
        <v>177</v>
      </c>
      <c r="H251" s="171">
        <f t="shared" si="52"/>
        <v>0</v>
      </c>
      <c r="I251" s="209">
        <f t="shared" si="40"/>
        <v>0</v>
      </c>
      <c r="J251" s="206">
        <f t="shared" si="49"/>
        <v>0</v>
      </c>
      <c r="K251" s="337">
        <f t="shared" si="50"/>
        <v>0</v>
      </c>
      <c r="L251" s="337">
        <f t="shared" si="50"/>
        <v>0</v>
      </c>
      <c r="M251" s="337">
        <f t="shared" si="51"/>
        <v>0</v>
      </c>
    </row>
    <row r="252" spans="1:13" ht="15" hidden="1">
      <c r="A252" s="208" t="s">
        <v>184</v>
      </c>
      <c r="B252" s="148" t="s">
        <v>201</v>
      </c>
      <c r="C252" s="148" t="s">
        <v>175</v>
      </c>
      <c r="D252" s="148" t="s">
        <v>198</v>
      </c>
      <c r="E252" s="148" t="s">
        <v>424</v>
      </c>
      <c r="F252" s="148" t="s">
        <v>257</v>
      </c>
      <c r="G252" s="148" t="s">
        <v>185</v>
      </c>
      <c r="H252" s="171">
        <v>0</v>
      </c>
      <c r="I252" s="209">
        <f t="shared" si="40"/>
        <v>0</v>
      </c>
      <c r="J252" s="206">
        <f t="shared" si="49"/>
        <v>0</v>
      </c>
      <c r="K252" s="337">
        <v>0</v>
      </c>
      <c r="L252" s="337">
        <v>0</v>
      </c>
      <c r="M252" s="337">
        <f t="shared" si="51"/>
        <v>0</v>
      </c>
    </row>
    <row r="253" spans="1:13" ht="15">
      <c r="A253" s="207" t="s">
        <v>203</v>
      </c>
      <c r="B253" s="203" t="s">
        <v>201</v>
      </c>
      <c r="C253" s="203" t="s">
        <v>204</v>
      </c>
      <c r="D253" s="203"/>
      <c r="E253" s="203"/>
      <c r="F253" s="203"/>
      <c r="G253" s="203"/>
      <c r="H253" s="201">
        <f>H254+H320</f>
        <v>5878530</v>
      </c>
      <c r="I253" s="206">
        <f t="shared" si="40"/>
        <v>5878.53</v>
      </c>
      <c r="J253" s="206">
        <f t="shared" si="49"/>
        <v>612.5</v>
      </c>
      <c r="K253" s="336">
        <f>K254+K320</f>
        <v>612500</v>
      </c>
      <c r="L253" s="336">
        <f>L254+L320</f>
        <v>612500</v>
      </c>
      <c r="M253" s="336">
        <f t="shared" si="51"/>
        <v>612.5</v>
      </c>
    </row>
    <row r="254" spans="1:13" ht="15">
      <c r="A254" s="207" t="s">
        <v>205</v>
      </c>
      <c r="B254" s="203" t="s">
        <v>201</v>
      </c>
      <c r="C254" s="203" t="s">
        <v>204</v>
      </c>
      <c r="D254" s="203" t="s">
        <v>164</v>
      </c>
      <c r="E254" s="203"/>
      <c r="F254" s="203"/>
      <c r="G254" s="203"/>
      <c r="H254" s="201">
        <f>H255+H282+H292+H301</f>
        <v>5868530</v>
      </c>
      <c r="I254" s="206">
        <f t="shared" si="40"/>
        <v>5868.53</v>
      </c>
      <c r="J254" s="206">
        <f>K254/1000</f>
        <v>612.5</v>
      </c>
      <c r="K254" s="336">
        <f>K282+K292+K301</f>
        <v>612500</v>
      </c>
      <c r="L254" s="336">
        <f>L255+L282+L292+L301</f>
        <v>612500</v>
      </c>
      <c r="M254" s="336">
        <f>L254/1000</f>
        <v>612.5</v>
      </c>
    </row>
    <row r="255" spans="1:13" ht="15" hidden="1">
      <c r="A255" s="208" t="s">
        <v>426</v>
      </c>
      <c r="B255" s="148" t="s">
        <v>201</v>
      </c>
      <c r="C255" s="148" t="s">
        <v>204</v>
      </c>
      <c r="D255" s="148" t="s">
        <v>164</v>
      </c>
      <c r="E255" s="148" t="s">
        <v>4</v>
      </c>
      <c r="F255" s="148"/>
      <c r="G255" s="148"/>
      <c r="H255" s="171">
        <f>H256</f>
        <v>205000</v>
      </c>
      <c r="I255" s="209">
        <f t="shared" si="40"/>
        <v>205</v>
      </c>
      <c r="J255" s="209">
        <f>K255/1000</f>
        <v>0</v>
      </c>
      <c r="K255" s="337">
        <f>K256</f>
        <v>0</v>
      </c>
      <c r="L255" s="337">
        <f>L256</f>
        <v>0</v>
      </c>
      <c r="M255" s="337">
        <f>L255/1000</f>
        <v>0</v>
      </c>
    </row>
    <row r="256" spans="1:13" ht="27" customHeight="1" hidden="1">
      <c r="A256" s="208" t="s">
        <v>429</v>
      </c>
      <c r="B256" s="148" t="s">
        <v>201</v>
      </c>
      <c r="C256" s="148" t="s">
        <v>204</v>
      </c>
      <c r="D256" s="148" t="s">
        <v>164</v>
      </c>
      <c r="E256" s="148" t="s">
        <v>430</v>
      </c>
      <c r="F256" s="148"/>
      <c r="G256" s="148"/>
      <c r="H256" s="171">
        <f>H257+H264+H275</f>
        <v>205000</v>
      </c>
      <c r="I256" s="209">
        <f t="shared" si="40"/>
        <v>205</v>
      </c>
      <c r="J256" s="209">
        <f>K256/1000</f>
        <v>0</v>
      </c>
      <c r="K256" s="337">
        <f>K264</f>
        <v>0</v>
      </c>
      <c r="L256" s="337">
        <f>L264</f>
        <v>0</v>
      </c>
      <c r="M256" s="337">
        <f>L256/1000</f>
        <v>0</v>
      </c>
    </row>
    <row r="257" spans="1:13" ht="18" customHeight="1" hidden="1">
      <c r="A257" s="208" t="s">
        <v>470</v>
      </c>
      <c r="B257" s="148" t="s">
        <v>201</v>
      </c>
      <c r="C257" s="148" t="s">
        <v>204</v>
      </c>
      <c r="D257" s="148" t="s">
        <v>164</v>
      </c>
      <c r="E257" s="148" t="s">
        <v>471</v>
      </c>
      <c r="F257" s="148"/>
      <c r="G257" s="148"/>
      <c r="H257" s="171">
        <f aca="true" t="shared" si="53" ref="H257:H262">H258</f>
        <v>205000</v>
      </c>
      <c r="I257" s="243">
        <f t="shared" si="40"/>
        <v>205</v>
      </c>
      <c r="J257" s="209">
        <v>0</v>
      </c>
      <c r="K257" s="337">
        <f>K258</f>
        <v>0</v>
      </c>
      <c r="L257" s="337">
        <f>L258</f>
        <v>0</v>
      </c>
      <c r="M257" s="337">
        <v>0</v>
      </c>
    </row>
    <row r="258" spans="1:13" ht="19.5" customHeight="1" hidden="1">
      <c r="A258" s="187" t="s">
        <v>158</v>
      </c>
      <c r="B258" s="148" t="s">
        <v>201</v>
      </c>
      <c r="C258" s="148" t="s">
        <v>204</v>
      </c>
      <c r="D258" s="148" t="s">
        <v>164</v>
      </c>
      <c r="E258" s="148" t="s">
        <v>471</v>
      </c>
      <c r="F258" s="223">
        <v>800</v>
      </c>
      <c r="G258" s="148"/>
      <c r="H258" s="171">
        <f t="shared" si="53"/>
        <v>205000</v>
      </c>
      <c r="I258" s="243">
        <f t="shared" si="40"/>
        <v>205</v>
      </c>
      <c r="J258" s="209">
        <v>0</v>
      </c>
      <c r="K258" s="337">
        <f>K259</f>
        <v>0</v>
      </c>
      <c r="L258" s="337">
        <f>L259</f>
        <v>0</v>
      </c>
      <c r="M258" s="337">
        <v>0</v>
      </c>
    </row>
    <row r="259" spans="1:13" ht="12" customHeight="1" hidden="1">
      <c r="A259" s="208" t="s">
        <v>258</v>
      </c>
      <c r="B259" s="148" t="s">
        <v>201</v>
      </c>
      <c r="C259" s="148" t="s">
        <v>204</v>
      </c>
      <c r="D259" s="148" t="s">
        <v>164</v>
      </c>
      <c r="E259" s="148" t="s">
        <v>471</v>
      </c>
      <c r="F259" s="223">
        <v>850</v>
      </c>
      <c r="G259" s="148"/>
      <c r="H259" s="171">
        <f t="shared" si="53"/>
        <v>205000</v>
      </c>
      <c r="I259" s="243">
        <f t="shared" si="40"/>
        <v>205</v>
      </c>
      <c r="J259" s="209"/>
      <c r="K259" s="337"/>
      <c r="L259" s="337"/>
      <c r="M259" s="337"/>
    </row>
    <row r="260" spans="1:13" ht="13.5" customHeight="1" hidden="1">
      <c r="A260" s="208" t="s">
        <v>263</v>
      </c>
      <c r="B260" s="148" t="s">
        <v>201</v>
      </c>
      <c r="C260" s="148" t="s">
        <v>204</v>
      </c>
      <c r="D260" s="148" t="s">
        <v>164</v>
      </c>
      <c r="E260" s="148" t="s">
        <v>471</v>
      </c>
      <c r="F260" s="188">
        <v>853</v>
      </c>
      <c r="G260" s="148"/>
      <c r="H260" s="171">
        <f t="shared" si="53"/>
        <v>205000</v>
      </c>
      <c r="I260" s="243">
        <f t="shared" si="40"/>
        <v>205</v>
      </c>
      <c r="J260" s="209"/>
      <c r="K260" s="337"/>
      <c r="L260" s="337"/>
      <c r="M260" s="337"/>
    </row>
    <row r="261" spans="1:13" ht="15" customHeight="1" hidden="1">
      <c r="A261" s="187" t="s">
        <v>68</v>
      </c>
      <c r="B261" s="148" t="s">
        <v>201</v>
      </c>
      <c r="C261" s="148" t="s">
        <v>204</v>
      </c>
      <c r="D261" s="148" t="s">
        <v>164</v>
      </c>
      <c r="E261" s="148" t="s">
        <v>471</v>
      </c>
      <c r="F261" s="188">
        <v>853</v>
      </c>
      <c r="G261" s="148" t="s">
        <v>165</v>
      </c>
      <c r="H261" s="171">
        <f t="shared" si="53"/>
        <v>205000</v>
      </c>
      <c r="I261" s="243">
        <f t="shared" si="40"/>
        <v>205</v>
      </c>
      <c r="J261" s="209"/>
      <c r="K261" s="337"/>
      <c r="L261" s="337"/>
      <c r="M261" s="337"/>
    </row>
    <row r="262" spans="1:13" ht="12.75" customHeight="1" hidden="1">
      <c r="A262" s="208" t="s">
        <v>186</v>
      </c>
      <c r="B262" s="148" t="s">
        <v>201</v>
      </c>
      <c r="C262" s="148" t="s">
        <v>204</v>
      </c>
      <c r="D262" s="148" t="s">
        <v>164</v>
      </c>
      <c r="E262" s="148" t="s">
        <v>471</v>
      </c>
      <c r="F262" s="188">
        <v>853</v>
      </c>
      <c r="G262" s="148">
        <v>290</v>
      </c>
      <c r="H262" s="171">
        <f t="shared" si="53"/>
        <v>205000</v>
      </c>
      <c r="I262" s="243">
        <f t="shared" si="40"/>
        <v>205</v>
      </c>
      <c r="J262" s="209"/>
      <c r="K262" s="337"/>
      <c r="L262" s="337"/>
      <c r="M262" s="337"/>
    </row>
    <row r="263" spans="1:13" ht="12.75" customHeight="1" hidden="1">
      <c r="A263" s="208" t="s">
        <v>396</v>
      </c>
      <c r="B263" s="148" t="s">
        <v>201</v>
      </c>
      <c r="C263" s="148" t="s">
        <v>204</v>
      </c>
      <c r="D263" s="148" t="s">
        <v>164</v>
      </c>
      <c r="E263" s="148" t="s">
        <v>471</v>
      </c>
      <c r="F263" s="188">
        <v>853</v>
      </c>
      <c r="G263" s="148" t="s">
        <v>311</v>
      </c>
      <c r="H263" s="171">
        <v>205000</v>
      </c>
      <c r="I263" s="243">
        <f t="shared" si="40"/>
        <v>205</v>
      </c>
      <c r="J263" s="209"/>
      <c r="K263" s="337"/>
      <c r="L263" s="337"/>
      <c r="M263" s="337"/>
    </row>
    <row r="264" spans="1:13" ht="15" hidden="1">
      <c r="A264" s="158" t="s">
        <v>427</v>
      </c>
      <c r="B264" s="148" t="s">
        <v>201</v>
      </c>
      <c r="C264" s="148" t="s">
        <v>204</v>
      </c>
      <c r="D264" s="148" t="s">
        <v>164</v>
      </c>
      <c r="E264" s="148" t="s">
        <v>428</v>
      </c>
      <c r="F264" s="148"/>
      <c r="G264" s="148"/>
      <c r="H264" s="171">
        <f>H265</f>
        <v>0</v>
      </c>
      <c r="I264" s="209">
        <f t="shared" si="40"/>
        <v>0</v>
      </c>
      <c r="J264" s="209">
        <f>K264/1000</f>
        <v>0</v>
      </c>
      <c r="K264" s="337">
        <f aca="true" t="shared" si="54" ref="K264:L266">K265</f>
        <v>0</v>
      </c>
      <c r="L264" s="337">
        <f t="shared" si="54"/>
        <v>0</v>
      </c>
      <c r="M264" s="337">
        <f>L264/1000</f>
        <v>0</v>
      </c>
    </row>
    <row r="265" spans="1:13" ht="27" hidden="1">
      <c r="A265" s="208" t="s">
        <v>299</v>
      </c>
      <c r="B265" s="148" t="s">
        <v>201</v>
      </c>
      <c r="C265" s="148" t="s">
        <v>204</v>
      </c>
      <c r="D265" s="148" t="s">
        <v>164</v>
      </c>
      <c r="E265" s="148" t="s">
        <v>428</v>
      </c>
      <c r="F265" s="148" t="s">
        <v>165</v>
      </c>
      <c r="G265" s="148"/>
      <c r="H265" s="171">
        <f>H266</f>
        <v>0</v>
      </c>
      <c r="I265" s="209">
        <f t="shared" si="40"/>
        <v>0</v>
      </c>
      <c r="J265" s="209">
        <f aca="true" t="shared" si="55" ref="J265:J270">K265/1000</f>
        <v>0</v>
      </c>
      <c r="K265" s="337">
        <f t="shared" si="54"/>
        <v>0</v>
      </c>
      <c r="L265" s="337">
        <f t="shared" si="54"/>
        <v>0</v>
      </c>
      <c r="M265" s="337">
        <f aca="true" t="shared" si="56" ref="M265:M311">L265/1000</f>
        <v>0</v>
      </c>
    </row>
    <row r="266" spans="1:13" ht="27" hidden="1">
      <c r="A266" s="208" t="s">
        <v>254</v>
      </c>
      <c r="B266" s="148" t="s">
        <v>201</v>
      </c>
      <c r="C266" s="148" t="s">
        <v>204</v>
      </c>
      <c r="D266" s="148" t="s">
        <v>164</v>
      </c>
      <c r="E266" s="148" t="s">
        <v>428</v>
      </c>
      <c r="F266" s="148" t="s">
        <v>255</v>
      </c>
      <c r="G266" s="148"/>
      <c r="H266" s="171">
        <f>H267+H274</f>
        <v>0</v>
      </c>
      <c r="I266" s="209">
        <f t="shared" si="40"/>
        <v>0</v>
      </c>
      <c r="J266" s="209">
        <f t="shared" si="55"/>
        <v>0</v>
      </c>
      <c r="K266" s="337">
        <f t="shared" si="54"/>
        <v>0</v>
      </c>
      <c r="L266" s="337">
        <f t="shared" si="54"/>
        <v>0</v>
      </c>
      <c r="M266" s="337">
        <f t="shared" si="56"/>
        <v>0</v>
      </c>
    </row>
    <row r="267" spans="1:13" ht="27" hidden="1">
      <c r="A267" s="208" t="s">
        <v>256</v>
      </c>
      <c r="B267" s="148" t="s">
        <v>201</v>
      </c>
      <c r="C267" s="148" t="s">
        <v>204</v>
      </c>
      <c r="D267" s="148" t="s">
        <v>164</v>
      </c>
      <c r="E267" s="148" t="s">
        <v>428</v>
      </c>
      <c r="F267" s="148" t="s">
        <v>257</v>
      </c>
      <c r="G267" s="148"/>
      <c r="H267" s="171">
        <f>H268+H271</f>
        <v>0</v>
      </c>
      <c r="I267" s="209">
        <f t="shared" si="40"/>
        <v>0</v>
      </c>
      <c r="J267" s="209">
        <f t="shared" si="55"/>
        <v>0</v>
      </c>
      <c r="K267" s="337">
        <v>0</v>
      </c>
      <c r="L267" s="337">
        <v>0</v>
      </c>
      <c r="M267" s="337">
        <f t="shared" si="56"/>
        <v>0</v>
      </c>
    </row>
    <row r="268" spans="1:13" ht="15" hidden="1">
      <c r="A268" s="208" t="s">
        <v>68</v>
      </c>
      <c r="B268" s="148" t="s">
        <v>201</v>
      </c>
      <c r="C268" s="148" t="s">
        <v>204</v>
      </c>
      <c r="D268" s="148" t="s">
        <v>164</v>
      </c>
      <c r="E268" s="148" t="s">
        <v>428</v>
      </c>
      <c r="F268" s="148" t="s">
        <v>257</v>
      </c>
      <c r="G268" s="148" t="s">
        <v>165</v>
      </c>
      <c r="H268" s="171">
        <f>H269</f>
        <v>0</v>
      </c>
      <c r="I268" s="209">
        <f t="shared" si="40"/>
        <v>0</v>
      </c>
      <c r="J268" s="209">
        <f t="shared" si="55"/>
        <v>0</v>
      </c>
      <c r="K268" s="337">
        <f>K269</f>
        <v>0</v>
      </c>
      <c r="L268" s="337">
        <f>L269</f>
        <v>0</v>
      </c>
      <c r="M268" s="337">
        <f t="shared" si="56"/>
        <v>0</v>
      </c>
    </row>
    <row r="269" spans="1:13" ht="15" hidden="1">
      <c r="A269" s="208" t="s">
        <v>176</v>
      </c>
      <c r="B269" s="148" t="s">
        <v>201</v>
      </c>
      <c r="C269" s="148" t="s">
        <v>204</v>
      </c>
      <c r="D269" s="148" t="s">
        <v>164</v>
      </c>
      <c r="E269" s="148" t="s">
        <v>428</v>
      </c>
      <c r="F269" s="148" t="s">
        <v>257</v>
      </c>
      <c r="G269" s="148" t="s">
        <v>177</v>
      </c>
      <c r="H269" s="171">
        <f>H270</f>
        <v>0</v>
      </c>
      <c r="I269" s="209">
        <f t="shared" si="40"/>
        <v>0</v>
      </c>
      <c r="J269" s="209">
        <f t="shared" si="55"/>
        <v>0</v>
      </c>
      <c r="K269" s="337">
        <f>K270</f>
        <v>0</v>
      </c>
      <c r="L269" s="337">
        <f>L270</f>
        <v>0</v>
      </c>
      <c r="M269" s="337">
        <f t="shared" si="56"/>
        <v>0</v>
      </c>
    </row>
    <row r="270" spans="1:13" ht="15" hidden="1">
      <c r="A270" s="208" t="s">
        <v>184</v>
      </c>
      <c r="B270" s="148" t="s">
        <v>201</v>
      </c>
      <c r="C270" s="148" t="s">
        <v>204</v>
      </c>
      <c r="D270" s="148" t="s">
        <v>164</v>
      </c>
      <c r="E270" s="148" t="s">
        <v>428</v>
      </c>
      <c r="F270" s="148" t="s">
        <v>257</v>
      </c>
      <c r="G270" s="148" t="s">
        <v>185</v>
      </c>
      <c r="H270" s="171">
        <v>0</v>
      </c>
      <c r="I270" s="209">
        <f t="shared" si="40"/>
        <v>0</v>
      </c>
      <c r="J270" s="209">
        <f t="shared" si="55"/>
        <v>0</v>
      </c>
      <c r="K270" s="337">
        <v>0</v>
      </c>
      <c r="L270" s="337">
        <v>0</v>
      </c>
      <c r="M270" s="337">
        <f t="shared" si="56"/>
        <v>0</v>
      </c>
    </row>
    <row r="271" spans="1:13" ht="15" hidden="1">
      <c r="A271" s="208" t="s">
        <v>70</v>
      </c>
      <c r="B271" s="148" t="s">
        <v>201</v>
      </c>
      <c r="C271" s="148" t="s">
        <v>204</v>
      </c>
      <c r="D271" s="148" t="s">
        <v>164</v>
      </c>
      <c r="E271" s="148" t="s">
        <v>428</v>
      </c>
      <c r="F271" s="148" t="s">
        <v>257</v>
      </c>
      <c r="G271" s="148" t="s">
        <v>188</v>
      </c>
      <c r="H271" s="171">
        <f>H272</f>
        <v>0</v>
      </c>
      <c r="I271" s="209">
        <f>H271/1000</f>
        <v>0</v>
      </c>
      <c r="J271" s="209"/>
      <c r="K271" s="337">
        <f>K272</f>
        <v>0</v>
      </c>
      <c r="L271" s="337">
        <f>L272</f>
        <v>0</v>
      </c>
      <c r="M271" s="337">
        <f t="shared" si="56"/>
        <v>0</v>
      </c>
    </row>
    <row r="272" spans="1:13" ht="15" hidden="1">
      <c r="A272" s="208" t="s">
        <v>191</v>
      </c>
      <c r="B272" s="148" t="s">
        <v>201</v>
      </c>
      <c r="C272" s="148" t="s">
        <v>204</v>
      </c>
      <c r="D272" s="148" t="s">
        <v>164</v>
      </c>
      <c r="E272" s="148" t="s">
        <v>428</v>
      </c>
      <c r="F272" s="148" t="s">
        <v>257</v>
      </c>
      <c r="G272" s="148" t="s">
        <v>192</v>
      </c>
      <c r="H272" s="171">
        <f>H273</f>
        <v>0</v>
      </c>
      <c r="I272" s="209">
        <f>H272/1000</f>
        <v>0</v>
      </c>
      <c r="J272" s="209"/>
      <c r="K272" s="337">
        <f>K273</f>
        <v>0</v>
      </c>
      <c r="L272" s="337">
        <f>L273</f>
        <v>0</v>
      </c>
      <c r="M272" s="337">
        <f t="shared" si="56"/>
        <v>0</v>
      </c>
    </row>
    <row r="273" spans="1:13" ht="15" hidden="1">
      <c r="A273" s="158" t="s">
        <v>324</v>
      </c>
      <c r="B273" s="148" t="s">
        <v>201</v>
      </c>
      <c r="C273" s="148" t="s">
        <v>204</v>
      </c>
      <c r="D273" s="148" t="s">
        <v>164</v>
      </c>
      <c r="E273" s="148" t="s">
        <v>428</v>
      </c>
      <c r="F273" s="148" t="s">
        <v>257</v>
      </c>
      <c r="G273" s="148" t="s">
        <v>316</v>
      </c>
      <c r="H273" s="171">
        <v>0</v>
      </c>
      <c r="I273" s="209">
        <f>H273/1000</f>
        <v>0</v>
      </c>
      <c r="J273" s="209"/>
      <c r="K273" s="337">
        <v>0</v>
      </c>
      <c r="L273" s="337">
        <v>0</v>
      </c>
      <c r="M273" s="337">
        <f t="shared" si="56"/>
        <v>0</v>
      </c>
    </row>
    <row r="274" spans="1:13" ht="15" hidden="1">
      <c r="A274" s="187" t="s">
        <v>399</v>
      </c>
      <c r="B274" s="148" t="s">
        <v>201</v>
      </c>
      <c r="C274" s="148" t="s">
        <v>204</v>
      </c>
      <c r="D274" s="148" t="s">
        <v>164</v>
      </c>
      <c r="E274" s="148" t="s">
        <v>428</v>
      </c>
      <c r="F274" s="148" t="s">
        <v>397</v>
      </c>
      <c r="G274" s="148" t="s">
        <v>181</v>
      </c>
      <c r="H274" s="171">
        <v>0</v>
      </c>
      <c r="I274" s="243">
        <f>H274/1000</f>
        <v>0</v>
      </c>
      <c r="J274" s="209"/>
      <c r="K274" s="337"/>
      <c r="L274" s="337"/>
      <c r="M274" s="337"/>
    </row>
    <row r="275" spans="1:13" ht="16.5" customHeight="1" hidden="1">
      <c r="A275" s="346" t="s">
        <v>298</v>
      </c>
      <c r="B275" s="224">
        <v>950</v>
      </c>
      <c r="C275" s="225">
        <v>5</v>
      </c>
      <c r="D275" s="225">
        <v>2</v>
      </c>
      <c r="E275" s="226" t="s">
        <v>472</v>
      </c>
      <c r="F275" s="148"/>
      <c r="G275" s="148"/>
      <c r="H275" s="171">
        <f aca="true" t="shared" si="57" ref="H275:H280">H276</f>
        <v>0</v>
      </c>
      <c r="I275" s="243">
        <f aca="true" t="shared" si="58" ref="I275:I281">H275/1000</f>
        <v>0</v>
      </c>
      <c r="J275" s="209">
        <v>0</v>
      </c>
      <c r="K275" s="337">
        <f>K276</f>
        <v>0</v>
      </c>
      <c r="L275" s="337">
        <f>L276</f>
        <v>0</v>
      </c>
      <c r="M275" s="337">
        <v>0</v>
      </c>
    </row>
    <row r="276" spans="1:13" ht="26.25" hidden="1">
      <c r="A276" s="346" t="s">
        <v>299</v>
      </c>
      <c r="B276" s="224">
        <v>950</v>
      </c>
      <c r="C276" s="225">
        <v>5</v>
      </c>
      <c r="D276" s="225">
        <v>2</v>
      </c>
      <c r="E276" s="226" t="s">
        <v>472</v>
      </c>
      <c r="F276" s="148" t="s">
        <v>165</v>
      </c>
      <c r="G276" s="148"/>
      <c r="H276" s="171">
        <f t="shared" si="57"/>
        <v>0</v>
      </c>
      <c r="I276" s="243">
        <f t="shared" si="58"/>
        <v>0</v>
      </c>
      <c r="J276" s="209">
        <v>0</v>
      </c>
      <c r="K276" s="337">
        <f>K277</f>
        <v>0</v>
      </c>
      <c r="L276" s="337">
        <f>L277</f>
        <v>0</v>
      </c>
      <c r="M276" s="337">
        <v>0</v>
      </c>
    </row>
    <row r="277" spans="1:13" ht="27" hidden="1">
      <c r="A277" s="208" t="s">
        <v>254</v>
      </c>
      <c r="B277" s="224">
        <v>950</v>
      </c>
      <c r="C277" s="225">
        <v>5</v>
      </c>
      <c r="D277" s="225">
        <v>2</v>
      </c>
      <c r="E277" s="226" t="s">
        <v>472</v>
      </c>
      <c r="F277" s="148" t="s">
        <v>255</v>
      </c>
      <c r="G277" s="148"/>
      <c r="H277" s="171">
        <f t="shared" si="57"/>
        <v>0</v>
      </c>
      <c r="I277" s="243">
        <f t="shared" si="58"/>
        <v>0</v>
      </c>
      <c r="J277" s="209"/>
      <c r="K277" s="337"/>
      <c r="L277" s="337"/>
      <c r="M277" s="337"/>
    </row>
    <row r="278" spans="1:13" ht="27" hidden="1">
      <c r="A278" s="208" t="s">
        <v>256</v>
      </c>
      <c r="B278" s="224">
        <v>950</v>
      </c>
      <c r="C278" s="225">
        <v>5</v>
      </c>
      <c r="D278" s="225">
        <v>2</v>
      </c>
      <c r="E278" s="226" t="s">
        <v>472</v>
      </c>
      <c r="F278" s="148" t="s">
        <v>257</v>
      </c>
      <c r="G278" s="148"/>
      <c r="H278" s="171">
        <f t="shared" si="57"/>
        <v>0</v>
      </c>
      <c r="I278" s="243">
        <f t="shared" si="58"/>
        <v>0</v>
      </c>
      <c r="J278" s="209"/>
      <c r="K278" s="337"/>
      <c r="L278" s="337"/>
      <c r="M278" s="337"/>
    </row>
    <row r="279" spans="1:13" ht="15" hidden="1">
      <c r="A279" s="208" t="s">
        <v>70</v>
      </c>
      <c r="B279" s="148" t="s">
        <v>201</v>
      </c>
      <c r="C279" s="148" t="s">
        <v>204</v>
      </c>
      <c r="D279" s="148" t="s">
        <v>164</v>
      </c>
      <c r="E279" s="148" t="s">
        <v>428</v>
      </c>
      <c r="F279" s="148" t="s">
        <v>257</v>
      </c>
      <c r="G279" s="148" t="s">
        <v>188</v>
      </c>
      <c r="H279" s="171">
        <f t="shared" si="57"/>
        <v>0</v>
      </c>
      <c r="I279" s="243">
        <f t="shared" si="58"/>
        <v>0</v>
      </c>
      <c r="J279" s="209"/>
      <c r="K279" s="337"/>
      <c r="L279" s="337"/>
      <c r="M279" s="337"/>
    </row>
    <row r="280" spans="1:13" ht="15" hidden="1">
      <c r="A280" s="208" t="s">
        <v>191</v>
      </c>
      <c r="B280" s="148" t="s">
        <v>201</v>
      </c>
      <c r="C280" s="148" t="s">
        <v>204</v>
      </c>
      <c r="D280" s="148" t="s">
        <v>164</v>
      </c>
      <c r="E280" s="148" t="s">
        <v>428</v>
      </c>
      <c r="F280" s="148" t="s">
        <v>257</v>
      </c>
      <c r="G280" s="148" t="s">
        <v>192</v>
      </c>
      <c r="H280" s="171">
        <f t="shared" si="57"/>
        <v>0</v>
      </c>
      <c r="I280" s="243">
        <f t="shared" si="58"/>
        <v>0</v>
      </c>
      <c r="J280" s="209"/>
      <c r="K280" s="337"/>
      <c r="L280" s="337"/>
      <c r="M280" s="337"/>
    </row>
    <row r="281" spans="1:13" ht="15" hidden="1">
      <c r="A281" s="158" t="s">
        <v>329</v>
      </c>
      <c r="B281" s="148" t="s">
        <v>201</v>
      </c>
      <c r="C281" s="148" t="s">
        <v>204</v>
      </c>
      <c r="D281" s="148" t="s">
        <v>164</v>
      </c>
      <c r="E281" s="148" t="s">
        <v>428</v>
      </c>
      <c r="F281" s="148" t="s">
        <v>257</v>
      </c>
      <c r="G281" s="148" t="s">
        <v>330</v>
      </c>
      <c r="H281" s="171">
        <v>0</v>
      </c>
      <c r="I281" s="243">
        <f t="shared" si="58"/>
        <v>0</v>
      </c>
      <c r="J281" s="209"/>
      <c r="K281" s="337"/>
      <c r="L281" s="337"/>
      <c r="M281" s="337"/>
    </row>
    <row r="282" spans="1:13" ht="39.75" hidden="1">
      <c r="A282" s="208" t="s">
        <v>479</v>
      </c>
      <c r="B282" s="148" t="s">
        <v>201</v>
      </c>
      <c r="C282" s="148" t="s">
        <v>204</v>
      </c>
      <c r="D282" s="148" t="s">
        <v>164</v>
      </c>
      <c r="E282" s="148" t="s">
        <v>431</v>
      </c>
      <c r="F282" s="148"/>
      <c r="G282" s="148"/>
      <c r="H282" s="171">
        <f aca="true" t="shared" si="59" ref="H282:H290">H283</f>
        <v>141030</v>
      </c>
      <c r="I282" s="209">
        <f>H282/1000</f>
        <v>141.03</v>
      </c>
      <c r="J282" s="209">
        <f aca="true" t="shared" si="60" ref="J282:J311">K282/1000</f>
        <v>0</v>
      </c>
      <c r="K282" s="337">
        <f aca="true" t="shared" si="61" ref="K282:K290">K283</f>
        <v>0</v>
      </c>
      <c r="L282" s="337">
        <f>L283</f>
        <v>0</v>
      </c>
      <c r="M282" s="337">
        <f t="shared" si="56"/>
        <v>0</v>
      </c>
    </row>
    <row r="283" spans="1:13" ht="39.75" hidden="1">
      <c r="A283" s="208" t="s">
        <v>507</v>
      </c>
      <c r="B283" s="148" t="s">
        <v>201</v>
      </c>
      <c r="C283" s="148" t="s">
        <v>204</v>
      </c>
      <c r="D283" s="148" t="s">
        <v>164</v>
      </c>
      <c r="E283" s="148" t="s">
        <v>432</v>
      </c>
      <c r="F283" s="148"/>
      <c r="G283" s="148"/>
      <c r="H283" s="171">
        <f t="shared" si="59"/>
        <v>141030</v>
      </c>
      <c r="I283" s="209">
        <f>H283/1000</f>
        <v>141.03</v>
      </c>
      <c r="J283" s="209">
        <f t="shared" si="60"/>
        <v>0</v>
      </c>
      <c r="K283" s="337">
        <f t="shared" si="61"/>
        <v>0</v>
      </c>
      <c r="L283" s="337">
        <f>L284</f>
        <v>0</v>
      </c>
      <c r="M283" s="337">
        <f t="shared" si="56"/>
        <v>0</v>
      </c>
    </row>
    <row r="284" spans="1:13" ht="42.75" customHeight="1" hidden="1">
      <c r="A284" s="227" t="s">
        <v>433</v>
      </c>
      <c r="B284" s="148" t="s">
        <v>201</v>
      </c>
      <c r="C284" s="148" t="s">
        <v>204</v>
      </c>
      <c r="D284" s="148" t="s">
        <v>164</v>
      </c>
      <c r="E284" s="148" t="s">
        <v>434</v>
      </c>
      <c r="F284" s="148"/>
      <c r="G284" s="148"/>
      <c r="H284" s="171">
        <f t="shared" si="59"/>
        <v>141030</v>
      </c>
      <c r="I284" s="209">
        <f>H284/1000</f>
        <v>141.03</v>
      </c>
      <c r="J284" s="209">
        <f t="shared" si="60"/>
        <v>0</v>
      </c>
      <c r="K284" s="337">
        <f t="shared" si="61"/>
        <v>0</v>
      </c>
      <c r="L284" s="337">
        <f>L285</f>
        <v>0</v>
      </c>
      <c r="M284" s="337">
        <f t="shared" si="56"/>
        <v>0</v>
      </c>
    </row>
    <row r="285" spans="1:13" ht="39.75" customHeight="1" hidden="1">
      <c r="A285" s="208" t="s">
        <v>539</v>
      </c>
      <c r="B285" s="148"/>
      <c r="C285" s="148" t="s">
        <v>204</v>
      </c>
      <c r="D285" s="148" t="s">
        <v>164</v>
      </c>
      <c r="E285" s="148" t="s">
        <v>538</v>
      </c>
      <c r="F285" s="148"/>
      <c r="G285" s="148"/>
      <c r="H285" s="171">
        <f t="shared" si="59"/>
        <v>141030</v>
      </c>
      <c r="I285" s="209">
        <f>H285/1000</f>
        <v>141.03</v>
      </c>
      <c r="J285" s="209">
        <f t="shared" si="60"/>
        <v>0</v>
      </c>
      <c r="K285" s="337">
        <f t="shared" si="61"/>
        <v>0</v>
      </c>
      <c r="L285" s="337">
        <f>L286</f>
        <v>0</v>
      </c>
      <c r="M285" s="337">
        <f t="shared" si="56"/>
        <v>0</v>
      </c>
    </row>
    <row r="286" spans="1:13" ht="27" hidden="1">
      <c r="A286" s="208" t="s">
        <v>233</v>
      </c>
      <c r="B286" s="148" t="s">
        <v>201</v>
      </c>
      <c r="C286" s="148" t="s">
        <v>204</v>
      </c>
      <c r="D286" s="148" t="s">
        <v>164</v>
      </c>
      <c r="E286" s="148" t="s">
        <v>538</v>
      </c>
      <c r="F286" s="148" t="s">
        <v>165</v>
      </c>
      <c r="G286" s="148"/>
      <c r="H286" s="171">
        <f t="shared" si="59"/>
        <v>141030</v>
      </c>
      <c r="I286" s="209">
        <f aca="true" t="shared" si="62" ref="I286:I291">H286/1000</f>
        <v>141.03</v>
      </c>
      <c r="J286" s="209">
        <f t="shared" si="60"/>
        <v>0</v>
      </c>
      <c r="K286" s="337">
        <f t="shared" si="61"/>
        <v>0</v>
      </c>
      <c r="L286" s="337">
        <f>L287</f>
        <v>0</v>
      </c>
      <c r="M286" s="337">
        <f t="shared" si="56"/>
        <v>0</v>
      </c>
    </row>
    <row r="287" spans="1:13" ht="27" hidden="1">
      <c r="A287" s="208" t="s">
        <v>254</v>
      </c>
      <c r="B287" s="148" t="s">
        <v>201</v>
      </c>
      <c r="C287" s="148" t="s">
        <v>204</v>
      </c>
      <c r="D287" s="148" t="s">
        <v>164</v>
      </c>
      <c r="E287" s="148" t="s">
        <v>538</v>
      </c>
      <c r="F287" s="148" t="s">
        <v>255</v>
      </c>
      <c r="G287" s="203"/>
      <c r="H287" s="171">
        <f t="shared" si="59"/>
        <v>141030</v>
      </c>
      <c r="I287" s="209">
        <f t="shared" si="62"/>
        <v>141.03</v>
      </c>
      <c r="J287" s="209">
        <f t="shared" si="60"/>
        <v>0</v>
      </c>
      <c r="K287" s="337">
        <f t="shared" si="61"/>
        <v>0</v>
      </c>
      <c r="L287" s="337"/>
      <c r="M287" s="337"/>
    </row>
    <row r="288" spans="1:13" ht="27" hidden="1">
      <c r="A288" s="158" t="s">
        <v>256</v>
      </c>
      <c r="B288" s="148" t="s">
        <v>201</v>
      </c>
      <c r="C288" s="148" t="s">
        <v>204</v>
      </c>
      <c r="D288" s="148" t="s">
        <v>164</v>
      </c>
      <c r="E288" s="148" t="s">
        <v>538</v>
      </c>
      <c r="F288" s="148" t="s">
        <v>257</v>
      </c>
      <c r="G288" s="203"/>
      <c r="H288" s="171">
        <f t="shared" si="59"/>
        <v>141030</v>
      </c>
      <c r="I288" s="209">
        <f t="shared" si="62"/>
        <v>141.03</v>
      </c>
      <c r="J288" s="209">
        <f t="shared" si="60"/>
        <v>0</v>
      </c>
      <c r="K288" s="337">
        <f t="shared" si="61"/>
        <v>0</v>
      </c>
      <c r="L288" s="337"/>
      <c r="M288" s="337"/>
    </row>
    <row r="289" spans="1:13" ht="15" hidden="1">
      <c r="A289" s="208" t="s">
        <v>68</v>
      </c>
      <c r="B289" s="148" t="s">
        <v>201</v>
      </c>
      <c r="C289" s="148" t="s">
        <v>204</v>
      </c>
      <c r="D289" s="148" t="s">
        <v>164</v>
      </c>
      <c r="E289" s="148" t="s">
        <v>538</v>
      </c>
      <c r="F289" s="148" t="s">
        <v>257</v>
      </c>
      <c r="G289" s="148" t="s">
        <v>165</v>
      </c>
      <c r="H289" s="171">
        <f t="shared" si="59"/>
        <v>141030</v>
      </c>
      <c r="I289" s="209">
        <f t="shared" si="62"/>
        <v>141.03</v>
      </c>
      <c r="J289" s="209">
        <f t="shared" si="60"/>
        <v>0</v>
      </c>
      <c r="K289" s="337">
        <f t="shared" si="61"/>
        <v>0</v>
      </c>
      <c r="L289" s="337"/>
      <c r="M289" s="337"/>
    </row>
    <row r="290" spans="1:13" ht="15" hidden="1">
      <c r="A290" s="208" t="s">
        <v>176</v>
      </c>
      <c r="B290" s="148" t="s">
        <v>201</v>
      </c>
      <c r="C290" s="148" t="s">
        <v>204</v>
      </c>
      <c r="D290" s="148" t="s">
        <v>164</v>
      </c>
      <c r="E290" s="148" t="s">
        <v>538</v>
      </c>
      <c r="F290" s="148" t="s">
        <v>257</v>
      </c>
      <c r="G290" s="148" t="s">
        <v>177</v>
      </c>
      <c r="H290" s="171">
        <f t="shared" si="59"/>
        <v>141030</v>
      </c>
      <c r="I290" s="209">
        <f t="shared" si="62"/>
        <v>141.03</v>
      </c>
      <c r="J290" s="209">
        <f t="shared" si="60"/>
        <v>0</v>
      </c>
      <c r="K290" s="337">
        <f t="shared" si="61"/>
        <v>0</v>
      </c>
      <c r="L290" s="337"/>
      <c r="M290" s="337"/>
    </row>
    <row r="291" spans="1:13" ht="15" hidden="1">
      <c r="A291" s="208" t="s">
        <v>182</v>
      </c>
      <c r="B291" s="148" t="s">
        <v>201</v>
      </c>
      <c r="C291" s="148" t="s">
        <v>204</v>
      </c>
      <c r="D291" s="148" t="s">
        <v>164</v>
      </c>
      <c r="E291" s="148" t="s">
        <v>538</v>
      </c>
      <c r="F291" s="148" t="s">
        <v>257</v>
      </c>
      <c r="G291" s="148" t="s">
        <v>183</v>
      </c>
      <c r="H291" s="171">
        <v>141030</v>
      </c>
      <c r="I291" s="209">
        <f t="shared" si="62"/>
        <v>141.03</v>
      </c>
      <c r="J291" s="209">
        <f t="shared" si="60"/>
        <v>0</v>
      </c>
      <c r="K291" s="337">
        <v>0</v>
      </c>
      <c r="L291" s="337"/>
      <c r="M291" s="337"/>
    </row>
    <row r="292" spans="1:13" ht="66" hidden="1">
      <c r="A292" s="140" t="s">
        <v>463</v>
      </c>
      <c r="B292" s="148" t="s">
        <v>201</v>
      </c>
      <c r="C292" s="148" t="s">
        <v>204</v>
      </c>
      <c r="D292" s="148" t="s">
        <v>164</v>
      </c>
      <c r="E292" s="213">
        <v>8600000000</v>
      </c>
      <c r="F292" s="148"/>
      <c r="G292" s="148"/>
      <c r="H292" s="171">
        <f>H293</f>
        <v>10000</v>
      </c>
      <c r="I292" s="209">
        <f>I293</f>
        <v>10</v>
      </c>
      <c r="J292" s="209">
        <f t="shared" si="60"/>
        <v>0</v>
      </c>
      <c r="K292" s="337">
        <f aca="true" t="shared" si="63" ref="K292:L299">K293</f>
        <v>0</v>
      </c>
      <c r="L292" s="337">
        <f t="shared" si="63"/>
        <v>0</v>
      </c>
      <c r="M292" s="337">
        <f t="shared" si="56"/>
        <v>0</v>
      </c>
    </row>
    <row r="293" spans="1:13" ht="15" hidden="1">
      <c r="A293" s="140" t="s">
        <v>326</v>
      </c>
      <c r="B293" s="148" t="s">
        <v>201</v>
      </c>
      <c r="C293" s="148" t="s">
        <v>204</v>
      </c>
      <c r="D293" s="148" t="s">
        <v>164</v>
      </c>
      <c r="E293" s="213">
        <v>8600100000</v>
      </c>
      <c r="F293" s="148"/>
      <c r="G293" s="148"/>
      <c r="H293" s="171">
        <f>H294</f>
        <v>10000</v>
      </c>
      <c r="I293" s="209">
        <f>I294</f>
        <v>10</v>
      </c>
      <c r="J293" s="209">
        <f t="shared" si="60"/>
        <v>0</v>
      </c>
      <c r="K293" s="337">
        <f t="shared" si="63"/>
        <v>0</v>
      </c>
      <c r="L293" s="337">
        <f t="shared" si="63"/>
        <v>0</v>
      </c>
      <c r="M293" s="337">
        <f t="shared" si="56"/>
        <v>0</v>
      </c>
    </row>
    <row r="294" spans="1:13" ht="64.5" customHeight="1" hidden="1">
      <c r="A294" s="158" t="s">
        <v>347</v>
      </c>
      <c r="B294" s="219">
        <v>950</v>
      </c>
      <c r="C294" s="148" t="s">
        <v>204</v>
      </c>
      <c r="D294" s="148" t="s">
        <v>164</v>
      </c>
      <c r="E294" s="213">
        <v>8600107008</v>
      </c>
      <c r="F294" s="214"/>
      <c r="G294" s="148"/>
      <c r="H294" s="175">
        <f aca="true" t="shared" si="64" ref="H294:H299">H295</f>
        <v>10000</v>
      </c>
      <c r="I294" s="244">
        <f aca="true" t="shared" si="65" ref="I294:I328">H294/1000</f>
        <v>10</v>
      </c>
      <c r="J294" s="209">
        <f t="shared" si="60"/>
        <v>0</v>
      </c>
      <c r="K294" s="209">
        <f t="shared" si="63"/>
        <v>0</v>
      </c>
      <c r="L294" s="209">
        <f t="shared" si="63"/>
        <v>0</v>
      </c>
      <c r="M294" s="337">
        <f t="shared" si="56"/>
        <v>0</v>
      </c>
    </row>
    <row r="295" spans="1:13" ht="27" hidden="1">
      <c r="A295" s="140" t="s">
        <v>233</v>
      </c>
      <c r="B295" s="219">
        <v>950</v>
      </c>
      <c r="C295" s="148" t="s">
        <v>204</v>
      </c>
      <c r="D295" s="148" t="s">
        <v>164</v>
      </c>
      <c r="E295" s="213">
        <v>8600107008</v>
      </c>
      <c r="F295" s="214" t="s">
        <v>165</v>
      </c>
      <c r="G295" s="148"/>
      <c r="H295" s="175">
        <f t="shared" si="64"/>
        <v>10000</v>
      </c>
      <c r="I295" s="209">
        <f t="shared" si="65"/>
        <v>10</v>
      </c>
      <c r="J295" s="209">
        <f t="shared" si="60"/>
        <v>0</v>
      </c>
      <c r="K295" s="209">
        <f t="shared" si="63"/>
        <v>0</v>
      </c>
      <c r="L295" s="209">
        <f t="shared" si="63"/>
        <v>0</v>
      </c>
      <c r="M295" s="337">
        <f t="shared" si="56"/>
        <v>0</v>
      </c>
    </row>
    <row r="296" spans="1:13" ht="27" hidden="1">
      <c r="A296" s="208" t="s">
        <v>254</v>
      </c>
      <c r="B296" s="219">
        <v>950</v>
      </c>
      <c r="C296" s="148" t="s">
        <v>204</v>
      </c>
      <c r="D296" s="148" t="s">
        <v>164</v>
      </c>
      <c r="E296" s="213">
        <v>8600107008</v>
      </c>
      <c r="F296" s="148" t="s">
        <v>255</v>
      </c>
      <c r="G296" s="148"/>
      <c r="H296" s="175">
        <f t="shared" si="64"/>
        <v>10000</v>
      </c>
      <c r="I296" s="209">
        <f t="shared" si="65"/>
        <v>10</v>
      </c>
      <c r="J296" s="209">
        <f t="shared" si="60"/>
        <v>0</v>
      </c>
      <c r="K296" s="209">
        <f t="shared" si="63"/>
        <v>0</v>
      </c>
      <c r="L296" s="209">
        <f t="shared" si="63"/>
        <v>0</v>
      </c>
      <c r="M296" s="337">
        <f t="shared" si="56"/>
        <v>0</v>
      </c>
    </row>
    <row r="297" spans="1:13" ht="27" hidden="1">
      <c r="A297" s="208" t="s">
        <v>256</v>
      </c>
      <c r="B297" s="219">
        <v>950</v>
      </c>
      <c r="C297" s="148" t="s">
        <v>204</v>
      </c>
      <c r="D297" s="148" t="s">
        <v>164</v>
      </c>
      <c r="E297" s="213">
        <v>8600107008</v>
      </c>
      <c r="F297" s="148" t="s">
        <v>257</v>
      </c>
      <c r="G297" s="148"/>
      <c r="H297" s="175">
        <f t="shared" si="64"/>
        <v>10000</v>
      </c>
      <c r="I297" s="209">
        <f t="shared" si="65"/>
        <v>10</v>
      </c>
      <c r="J297" s="209">
        <f t="shared" si="60"/>
        <v>0</v>
      </c>
      <c r="K297" s="209">
        <f t="shared" si="63"/>
        <v>0</v>
      </c>
      <c r="L297" s="209">
        <f t="shared" si="63"/>
        <v>0</v>
      </c>
      <c r="M297" s="337">
        <f t="shared" si="56"/>
        <v>0</v>
      </c>
    </row>
    <row r="298" spans="1:13" ht="15" hidden="1">
      <c r="A298" s="208" t="s">
        <v>68</v>
      </c>
      <c r="B298" s="219">
        <v>950</v>
      </c>
      <c r="C298" s="148" t="s">
        <v>204</v>
      </c>
      <c r="D298" s="148" t="s">
        <v>164</v>
      </c>
      <c r="E298" s="213">
        <v>8600107008</v>
      </c>
      <c r="F298" s="148" t="s">
        <v>257</v>
      </c>
      <c r="G298" s="148" t="s">
        <v>165</v>
      </c>
      <c r="H298" s="175">
        <f t="shared" si="64"/>
        <v>10000</v>
      </c>
      <c r="I298" s="209">
        <f t="shared" si="65"/>
        <v>10</v>
      </c>
      <c r="J298" s="209">
        <f t="shared" si="60"/>
        <v>0</v>
      </c>
      <c r="K298" s="209">
        <f t="shared" si="63"/>
        <v>0</v>
      </c>
      <c r="L298" s="209">
        <f t="shared" si="63"/>
        <v>0</v>
      </c>
      <c r="M298" s="337">
        <f t="shared" si="56"/>
        <v>0</v>
      </c>
    </row>
    <row r="299" spans="1:13" ht="15" hidden="1">
      <c r="A299" s="208" t="s">
        <v>176</v>
      </c>
      <c r="B299" s="219">
        <v>950</v>
      </c>
      <c r="C299" s="148" t="s">
        <v>204</v>
      </c>
      <c r="D299" s="148" t="s">
        <v>164</v>
      </c>
      <c r="E299" s="213">
        <v>8600107008</v>
      </c>
      <c r="F299" s="148" t="s">
        <v>257</v>
      </c>
      <c r="G299" s="148" t="s">
        <v>177</v>
      </c>
      <c r="H299" s="175">
        <f t="shared" si="64"/>
        <v>10000</v>
      </c>
      <c r="I299" s="209">
        <f t="shared" si="65"/>
        <v>10</v>
      </c>
      <c r="J299" s="209">
        <f t="shared" si="60"/>
        <v>0</v>
      </c>
      <c r="K299" s="209">
        <f t="shared" si="63"/>
        <v>0</v>
      </c>
      <c r="L299" s="209">
        <f t="shared" si="63"/>
        <v>0</v>
      </c>
      <c r="M299" s="337">
        <f t="shared" si="56"/>
        <v>0</v>
      </c>
    </row>
    <row r="300" spans="1:13" ht="15" hidden="1">
      <c r="A300" s="208" t="s">
        <v>182</v>
      </c>
      <c r="B300" s="219">
        <v>950</v>
      </c>
      <c r="C300" s="148" t="s">
        <v>204</v>
      </c>
      <c r="D300" s="148" t="s">
        <v>164</v>
      </c>
      <c r="E300" s="213">
        <v>8600107008</v>
      </c>
      <c r="F300" s="148" t="s">
        <v>257</v>
      </c>
      <c r="G300" s="148" t="s">
        <v>183</v>
      </c>
      <c r="H300" s="175">
        <v>10000</v>
      </c>
      <c r="I300" s="209">
        <f t="shared" si="65"/>
        <v>10</v>
      </c>
      <c r="J300" s="209">
        <f t="shared" si="60"/>
        <v>0</v>
      </c>
      <c r="K300" s="209">
        <v>0</v>
      </c>
      <c r="L300" s="209">
        <v>0</v>
      </c>
      <c r="M300" s="337">
        <f t="shared" si="56"/>
        <v>0</v>
      </c>
    </row>
    <row r="301" spans="1:13" ht="15" hidden="1">
      <c r="A301" s="185" t="s">
        <v>402</v>
      </c>
      <c r="B301" s="129" t="s">
        <v>201</v>
      </c>
      <c r="C301" s="148" t="s">
        <v>204</v>
      </c>
      <c r="D301" s="148" t="s">
        <v>164</v>
      </c>
      <c r="E301" s="129" t="s">
        <v>404</v>
      </c>
      <c r="F301" s="148"/>
      <c r="G301" s="148"/>
      <c r="H301" s="171">
        <f>H302</f>
        <v>5512500</v>
      </c>
      <c r="I301" s="209">
        <f t="shared" si="65"/>
        <v>5512.5</v>
      </c>
      <c r="J301" s="209">
        <f t="shared" si="60"/>
        <v>612.5</v>
      </c>
      <c r="K301" s="337">
        <f>K302</f>
        <v>612500</v>
      </c>
      <c r="L301" s="337">
        <f>L302</f>
        <v>612500</v>
      </c>
      <c r="M301" s="337">
        <f t="shared" si="56"/>
        <v>612.5</v>
      </c>
    </row>
    <row r="302" spans="1:13" ht="39" hidden="1">
      <c r="A302" s="185" t="s">
        <v>403</v>
      </c>
      <c r="B302" s="129" t="s">
        <v>201</v>
      </c>
      <c r="C302" s="148" t="s">
        <v>204</v>
      </c>
      <c r="D302" s="148" t="s">
        <v>164</v>
      </c>
      <c r="E302" s="129" t="s">
        <v>405</v>
      </c>
      <c r="F302" s="148"/>
      <c r="G302" s="148"/>
      <c r="H302" s="171">
        <f>H310+H303</f>
        <v>5512500</v>
      </c>
      <c r="I302" s="209">
        <f t="shared" si="65"/>
        <v>5512.5</v>
      </c>
      <c r="J302" s="209">
        <f t="shared" si="60"/>
        <v>612.5</v>
      </c>
      <c r="K302" s="337">
        <f>K310+K303</f>
        <v>612500</v>
      </c>
      <c r="L302" s="337">
        <f>L310+L303</f>
        <v>612500</v>
      </c>
      <c r="M302" s="337">
        <f t="shared" si="56"/>
        <v>612.5</v>
      </c>
    </row>
    <row r="303" spans="1:13" ht="26.25" hidden="1">
      <c r="A303" s="185" t="s">
        <v>559</v>
      </c>
      <c r="B303" s="129"/>
      <c r="C303" s="148"/>
      <c r="D303" s="148"/>
      <c r="E303" s="129"/>
      <c r="F303" s="148"/>
      <c r="G303" s="148"/>
      <c r="H303" s="171">
        <f aca="true" t="shared" si="66" ref="H303:H308">H304</f>
        <v>612500</v>
      </c>
      <c r="I303" s="209">
        <f t="shared" si="65"/>
        <v>612.5</v>
      </c>
      <c r="J303" s="209">
        <f t="shared" si="60"/>
        <v>612.5</v>
      </c>
      <c r="K303" s="337">
        <f aca="true" t="shared" si="67" ref="K303:L308">K304</f>
        <v>612500</v>
      </c>
      <c r="L303" s="337">
        <f t="shared" si="67"/>
        <v>612500</v>
      </c>
      <c r="M303" s="337">
        <f t="shared" si="56"/>
        <v>612.5</v>
      </c>
    </row>
    <row r="304" spans="1:13" ht="26.25" hidden="1">
      <c r="A304" s="125" t="s">
        <v>299</v>
      </c>
      <c r="B304" s="129" t="s">
        <v>201</v>
      </c>
      <c r="C304" s="148" t="s">
        <v>204</v>
      </c>
      <c r="D304" s="148" t="s">
        <v>164</v>
      </c>
      <c r="E304" s="116" t="s">
        <v>558</v>
      </c>
      <c r="F304" s="148" t="s">
        <v>165</v>
      </c>
      <c r="G304" s="148"/>
      <c r="H304" s="171">
        <f t="shared" si="66"/>
        <v>612500</v>
      </c>
      <c r="I304" s="209">
        <f t="shared" si="65"/>
        <v>612.5</v>
      </c>
      <c r="J304" s="209">
        <f t="shared" si="60"/>
        <v>612.5</v>
      </c>
      <c r="K304" s="337">
        <f t="shared" si="67"/>
        <v>612500</v>
      </c>
      <c r="L304" s="337">
        <f t="shared" si="67"/>
        <v>612500</v>
      </c>
      <c r="M304" s="337">
        <f t="shared" si="56"/>
        <v>612.5</v>
      </c>
    </row>
    <row r="305" spans="1:13" ht="27" hidden="1">
      <c r="A305" s="208" t="s">
        <v>254</v>
      </c>
      <c r="B305" s="129" t="s">
        <v>201</v>
      </c>
      <c r="C305" s="148" t="s">
        <v>204</v>
      </c>
      <c r="D305" s="148" t="s">
        <v>164</v>
      </c>
      <c r="E305" s="116" t="s">
        <v>558</v>
      </c>
      <c r="F305" s="148" t="s">
        <v>255</v>
      </c>
      <c r="G305" s="148"/>
      <c r="H305" s="171">
        <f t="shared" si="66"/>
        <v>612500</v>
      </c>
      <c r="I305" s="209">
        <f t="shared" si="65"/>
        <v>612.5</v>
      </c>
      <c r="J305" s="209">
        <f t="shared" si="60"/>
        <v>612.5</v>
      </c>
      <c r="K305" s="337">
        <f t="shared" si="67"/>
        <v>612500</v>
      </c>
      <c r="L305" s="337">
        <f t="shared" si="67"/>
        <v>612500</v>
      </c>
      <c r="M305" s="337">
        <f t="shared" si="56"/>
        <v>612.5</v>
      </c>
    </row>
    <row r="306" spans="1:13" ht="27" hidden="1">
      <c r="A306" s="208" t="s">
        <v>256</v>
      </c>
      <c r="B306" s="129" t="s">
        <v>201</v>
      </c>
      <c r="C306" s="148" t="s">
        <v>204</v>
      </c>
      <c r="D306" s="148" t="s">
        <v>164</v>
      </c>
      <c r="E306" s="116" t="s">
        <v>558</v>
      </c>
      <c r="F306" s="148" t="s">
        <v>257</v>
      </c>
      <c r="G306" s="148"/>
      <c r="H306" s="171">
        <f t="shared" si="66"/>
        <v>612500</v>
      </c>
      <c r="I306" s="209">
        <f t="shared" si="65"/>
        <v>612.5</v>
      </c>
      <c r="J306" s="209">
        <f t="shared" si="60"/>
        <v>612.5</v>
      </c>
      <c r="K306" s="337">
        <f t="shared" si="67"/>
        <v>612500</v>
      </c>
      <c r="L306" s="337">
        <f t="shared" si="67"/>
        <v>612500</v>
      </c>
      <c r="M306" s="337">
        <f t="shared" si="56"/>
        <v>612.5</v>
      </c>
    </row>
    <row r="307" spans="1:13" ht="15" hidden="1">
      <c r="A307" s="208" t="s">
        <v>70</v>
      </c>
      <c r="B307" s="129" t="s">
        <v>201</v>
      </c>
      <c r="C307" s="148" t="s">
        <v>204</v>
      </c>
      <c r="D307" s="148" t="s">
        <v>164</v>
      </c>
      <c r="E307" s="116" t="s">
        <v>558</v>
      </c>
      <c r="F307" s="148" t="s">
        <v>257</v>
      </c>
      <c r="G307" s="148" t="s">
        <v>188</v>
      </c>
      <c r="H307" s="171">
        <f t="shared" si="66"/>
        <v>612500</v>
      </c>
      <c r="I307" s="209">
        <f t="shared" si="65"/>
        <v>612.5</v>
      </c>
      <c r="J307" s="209">
        <f t="shared" si="60"/>
        <v>612.5</v>
      </c>
      <c r="K307" s="337">
        <f t="shared" si="67"/>
        <v>612500</v>
      </c>
      <c r="L307" s="337">
        <f t="shared" si="67"/>
        <v>612500</v>
      </c>
      <c r="M307" s="337">
        <f t="shared" si="56"/>
        <v>612.5</v>
      </c>
    </row>
    <row r="308" spans="1:13" ht="15" hidden="1">
      <c r="A308" s="212" t="s">
        <v>191</v>
      </c>
      <c r="B308" s="219">
        <v>950</v>
      </c>
      <c r="C308" s="148" t="s">
        <v>204</v>
      </c>
      <c r="D308" s="148" t="s">
        <v>164</v>
      </c>
      <c r="E308" s="116" t="s">
        <v>558</v>
      </c>
      <c r="F308" s="148" t="s">
        <v>257</v>
      </c>
      <c r="G308" s="148" t="s">
        <v>192</v>
      </c>
      <c r="H308" s="171">
        <f t="shared" si="66"/>
        <v>612500</v>
      </c>
      <c r="I308" s="209">
        <f t="shared" si="65"/>
        <v>612.5</v>
      </c>
      <c r="J308" s="209">
        <f t="shared" si="60"/>
        <v>612.5</v>
      </c>
      <c r="K308" s="337">
        <f t="shared" si="67"/>
        <v>612500</v>
      </c>
      <c r="L308" s="337">
        <f t="shared" si="67"/>
        <v>612500</v>
      </c>
      <c r="M308" s="337">
        <f t="shared" si="56"/>
        <v>612.5</v>
      </c>
    </row>
    <row r="309" spans="1:13" ht="15" hidden="1">
      <c r="A309" s="158" t="s">
        <v>329</v>
      </c>
      <c r="B309" s="141">
        <v>950</v>
      </c>
      <c r="C309" s="148" t="s">
        <v>204</v>
      </c>
      <c r="D309" s="148" t="s">
        <v>164</v>
      </c>
      <c r="E309" s="116" t="s">
        <v>558</v>
      </c>
      <c r="F309" s="143">
        <v>244</v>
      </c>
      <c r="G309" s="142">
        <v>344</v>
      </c>
      <c r="H309" s="171">
        <v>612500</v>
      </c>
      <c r="I309" s="209">
        <f t="shared" si="65"/>
        <v>612.5</v>
      </c>
      <c r="J309" s="209">
        <f t="shared" si="60"/>
        <v>612.5</v>
      </c>
      <c r="K309" s="337">
        <v>612500</v>
      </c>
      <c r="L309" s="337">
        <v>612500</v>
      </c>
      <c r="M309" s="337">
        <f t="shared" si="56"/>
        <v>612.5</v>
      </c>
    </row>
    <row r="310" spans="1:13" ht="26.25" hidden="1">
      <c r="A310" s="185" t="s">
        <v>473</v>
      </c>
      <c r="B310" s="129" t="s">
        <v>201</v>
      </c>
      <c r="C310" s="148" t="s">
        <v>204</v>
      </c>
      <c r="D310" s="148" t="s">
        <v>164</v>
      </c>
      <c r="E310" s="129" t="s">
        <v>448</v>
      </c>
      <c r="F310" s="148"/>
      <c r="G310" s="148"/>
      <c r="H310" s="171">
        <f>H311</f>
        <v>4900000</v>
      </c>
      <c r="I310" s="209">
        <f t="shared" si="65"/>
        <v>4900</v>
      </c>
      <c r="J310" s="209">
        <f t="shared" si="60"/>
        <v>0</v>
      </c>
      <c r="K310" s="337">
        <f>K311</f>
        <v>0</v>
      </c>
      <c r="L310" s="209">
        <f>L311</f>
        <v>0</v>
      </c>
      <c r="M310" s="337">
        <f t="shared" si="56"/>
        <v>0</v>
      </c>
    </row>
    <row r="311" spans="1:13" ht="26.25" hidden="1">
      <c r="A311" s="125" t="s">
        <v>299</v>
      </c>
      <c r="B311" s="129" t="s">
        <v>201</v>
      </c>
      <c r="C311" s="148" t="s">
        <v>204</v>
      </c>
      <c r="D311" s="148" t="s">
        <v>164</v>
      </c>
      <c r="E311" s="129" t="s">
        <v>448</v>
      </c>
      <c r="F311" s="148" t="s">
        <v>165</v>
      </c>
      <c r="G311" s="148"/>
      <c r="H311" s="171">
        <f>H312</f>
        <v>4900000</v>
      </c>
      <c r="I311" s="209">
        <f t="shared" si="65"/>
        <v>4900</v>
      </c>
      <c r="J311" s="209">
        <f t="shared" si="60"/>
        <v>0</v>
      </c>
      <c r="K311" s="337">
        <f>K312</f>
        <v>0</v>
      </c>
      <c r="L311" s="337">
        <f>L312</f>
        <v>0</v>
      </c>
      <c r="M311" s="337">
        <f t="shared" si="56"/>
        <v>0</v>
      </c>
    </row>
    <row r="312" spans="1:13" ht="27" hidden="1">
      <c r="A312" s="208" t="s">
        <v>254</v>
      </c>
      <c r="B312" s="129" t="s">
        <v>201</v>
      </c>
      <c r="C312" s="148" t="s">
        <v>204</v>
      </c>
      <c r="D312" s="148" t="s">
        <v>164</v>
      </c>
      <c r="E312" s="129" t="s">
        <v>448</v>
      </c>
      <c r="F312" s="148" t="s">
        <v>255</v>
      </c>
      <c r="G312" s="148"/>
      <c r="H312" s="171">
        <f>H313</f>
        <v>4900000</v>
      </c>
      <c r="I312" s="209">
        <f t="shared" si="65"/>
        <v>4900</v>
      </c>
      <c r="J312" s="206"/>
      <c r="K312" s="337">
        <f>K313</f>
        <v>0</v>
      </c>
      <c r="L312" s="209"/>
      <c r="M312" s="337"/>
    </row>
    <row r="313" spans="1:13" ht="27" hidden="1">
      <c r="A313" s="208" t="s">
        <v>256</v>
      </c>
      <c r="B313" s="129" t="s">
        <v>201</v>
      </c>
      <c r="C313" s="148" t="s">
        <v>204</v>
      </c>
      <c r="D313" s="148" t="s">
        <v>164</v>
      </c>
      <c r="E313" s="129" t="s">
        <v>448</v>
      </c>
      <c r="F313" s="148" t="s">
        <v>257</v>
      </c>
      <c r="G313" s="148"/>
      <c r="H313" s="171">
        <f>H314+H318</f>
        <v>4900000</v>
      </c>
      <c r="I313" s="209">
        <f t="shared" si="65"/>
        <v>4900</v>
      </c>
      <c r="J313" s="206"/>
      <c r="K313" s="337">
        <f>K314+K318</f>
        <v>0</v>
      </c>
      <c r="L313" s="209"/>
      <c r="M313" s="337"/>
    </row>
    <row r="314" spans="1:13" ht="15" hidden="1">
      <c r="A314" s="208" t="s">
        <v>68</v>
      </c>
      <c r="B314" s="129" t="s">
        <v>201</v>
      </c>
      <c r="C314" s="148" t="s">
        <v>204</v>
      </c>
      <c r="D314" s="148" t="s">
        <v>164</v>
      </c>
      <c r="E314" s="129" t="s">
        <v>448</v>
      </c>
      <c r="F314" s="148" t="s">
        <v>257</v>
      </c>
      <c r="G314" s="148" t="s">
        <v>165</v>
      </c>
      <c r="H314" s="171">
        <f>H315+H317</f>
        <v>0</v>
      </c>
      <c r="I314" s="209">
        <f t="shared" si="65"/>
        <v>0</v>
      </c>
      <c r="J314" s="206"/>
      <c r="K314" s="337">
        <f>K315+K317</f>
        <v>0</v>
      </c>
      <c r="L314" s="209"/>
      <c r="M314" s="337"/>
    </row>
    <row r="315" spans="1:13" ht="15" hidden="1">
      <c r="A315" s="208" t="s">
        <v>176</v>
      </c>
      <c r="B315" s="129" t="s">
        <v>201</v>
      </c>
      <c r="C315" s="148" t="s">
        <v>204</v>
      </c>
      <c r="D315" s="148" t="s">
        <v>164</v>
      </c>
      <c r="E315" s="129" t="s">
        <v>448</v>
      </c>
      <c r="F315" s="148" t="s">
        <v>257</v>
      </c>
      <c r="G315" s="148" t="s">
        <v>177</v>
      </c>
      <c r="H315" s="171">
        <f>H316</f>
        <v>0</v>
      </c>
      <c r="I315" s="209">
        <f t="shared" si="65"/>
        <v>0</v>
      </c>
      <c r="J315" s="206"/>
      <c r="K315" s="337">
        <f>K316</f>
        <v>0</v>
      </c>
      <c r="L315" s="209"/>
      <c r="M315" s="337"/>
    </row>
    <row r="316" spans="1:13" ht="15" hidden="1">
      <c r="A316" s="208" t="s">
        <v>182</v>
      </c>
      <c r="B316" s="129" t="s">
        <v>201</v>
      </c>
      <c r="C316" s="148" t="s">
        <v>204</v>
      </c>
      <c r="D316" s="148" t="s">
        <v>164</v>
      </c>
      <c r="E316" s="129" t="s">
        <v>448</v>
      </c>
      <c r="F316" s="148" t="s">
        <v>257</v>
      </c>
      <c r="G316" s="148" t="s">
        <v>183</v>
      </c>
      <c r="H316" s="171">
        <v>0</v>
      </c>
      <c r="I316" s="209">
        <f t="shared" si="65"/>
        <v>0</v>
      </c>
      <c r="J316" s="206"/>
      <c r="K316" s="337">
        <v>0</v>
      </c>
      <c r="L316" s="209"/>
      <c r="M316" s="337"/>
    </row>
    <row r="317" spans="1:13" ht="15" hidden="1">
      <c r="A317" s="208" t="s">
        <v>184</v>
      </c>
      <c r="B317" s="129" t="s">
        <v>201</v>
      </c>
      <c r="C317" s="148" t="s">
        <v>204</v>
      </c>
      <c r="D317" s="148" t="s">
        <v>164</v>
      </c>
      <c r="E317" s="129" t="s">
        <v>448</v>
      </c>
      <c r="F317" s="148" t="s">
        <v>257</v>
      </c>
      <c r="G317" s="148" t="s">
        <v>185</v>
      </c>
      <c r="H317" s="171">
        <v>0</v>
      </c>
      <c r="I317" s="209"/>
      <c r="J317" s="206"/>
      <c r="K317" s="337">
        <v>0</v>
      </c>
      <c r="L317" s="209"/>
      <c r="M317" s="337"/>
    </row>
    <row r="318" spans="1:13" ht="15" hidden="1">
      <c r="A318" s="208" t="s">
        <v>70</v>
      </c>
      <c r="B318" s="129" t="s">
        <v>201</v>
      </c>
      <c r="C318" s="148" t="s">
        <v>204</v>
      </c>
      <c r="D318" s="148" t="s">
        <v>164</v>
      </c>
      <c r="E318" s="129" t="s">
        <v>448</v>
      </c>
      <c r="F318" s="148" t="s">
        <v>257</v>
      </c>
      <c r="G318" s="148" t="s">
        <v>188</v>
      </c>
      <c r="H318" s="171">
        <f>H319</f>
        <v>4900000</v>
      </c>
      <c r="I318" s="209">
        <f>H318/1000</f>
        <v>4900</v>
      </c>
      <c r="J318" s="206"/>
      <c r="K318" s="337">
        <f>K319</f>
        <v>0</v>
      </c>
      <c r="L318" s="209"/>
      <c r="M318" s="337"/>
    </row>
    <row r="319" spans="1:13" ht="15" hidden="1">
      <c r="A319" s="208" t="s">
        <v>328</v>
      </c>
      <c r="B319" s="129" t="s">
        <v>201</v>
      </c>
      <c r="C319" s="148" t="s">
        <v>204</v>
      </c>
      <c r="D319" s="148" t="s">
        <v>164</v>
      </c>
      <c r="E319" s="129" t="s">
        <v>448</v>
      </c>
      <c r="F319" s="148" t="s">
        <v>257</v>
      </c>
      <c r="G319" s="148" t="s">
        <v>190</v>
      </c>
      <c r="H319" s="171">
        <v>4900000</v>
      </c>
      <c r="I319" s="209">
        <f>H319/1000</f>
        <v>4900</v>
      </c>
      <c r="J319" s="206"/>
      <c r="K319" s="337">
        <v>0</v>
      </c>
      <c r="L319" s="209"/>
      <c r="M319" s="337"/>
    </row>
    <row r="320" spans="1:13" ht="15">
      <c r="A320" s="207" t="s">
        <v>206</v>
      </c>
      <c r="B320" s="203" t="s">
        <v>201</v>
      </c>
      <c r="C320" s="216">
        <v>5</v>
      </c>
      <c r="D320" s="216">
        <v>3</v>
      </c>
      <c r="E320" s="217"/>
      <c r="F320" s="203"/>
      <c r="G320" s="148"/>
      <c r="H320" s="201">
        <f>H321</f>
        <v>10000</v>
      </c>
      <c r="I320" s="206">
        <f t="shared" si="65"/>
        <v>10</v>
      </c>
      <c r="J320" s="206">
        <f aca="true" t="shared" si="68" ref="J320:J326">K320/1000</f>
        <v>0</v>
      </c>
      <c r="K320" s="336">
        <f>K321</f>
        <v>0</v>
      </c>
      <c r="L320" s="336">
        <f>L321</f>
        <v>0</v>
      </c>
      <c r="M320" s="336">
        <f aca="true" t="shared" si="69" ref="M320:M326">L320/1000</f>
        <v>0</v>
      </c>
    </row>
    <row r="321" spans="1:13" ht="15" hidden="1">
      <c r="A321" s="178" t="s">
        <v>426</v>
      </c>
      <c r="B321" s="148" t="s">
        <v>201</v>
      </c>
      <c r="C321" s="220">
        <v>5</v>
      </c>
      <c r="D321" s="220">
        <v>3</v>
      </c>
      <c r="E321" s="213">
        <v>3500000000</v>
      </c>
      <c r="F321" s="148"/>
      <c r="G321" s="148"/>
      <c r="H321" s="171">
        <f>H322</f>
        <v>10000</v>
      </c>
      <c r="I321" s="209">
        <f t="shared" si="65"/>
        <v>10</v>
      </c>
      <c r="J321" s="209">
        <f t="shared" si="68"/>
        <v>0</v>
      </c>
      <c r="K321" s="337">
        <f>K322</f>
        <v>0</v>
      </c>
      <c r="L321" s="337">
        <f>L322</f>
        <v>0</v>
      </c>
      <c r="M321" s="337">
        <f t="shared" si="69"/>
        <v>0</v>
      </c>
    </row>
    <row r="322" spans="1:13" ht="30" customHeight="1" hidden="1">
      <c r="A322" s="180" t="s">
        <v>435</v>
      </c>
      <c r="B322" s="148" t="s">
        <v>201</v>
      </c>
      <c r="C322" s="220">
        <v>5</v>
      </c>
      <c r="D322" s="220">
        <v>3</v>
      </c>
      <c r="E322" s="213">
        <v>3500300000</v>
      </c>
      <c r="F322" s="148"/>
      <c r="G322" s="148"/>
      <c r="H322" s="171">
        <f>H323+H337</f>
        <v>10000</v>
      </c>
      <c r="I322" s="209">
        <f t="shared" si="65"/>
        <v>10</v>
      </c>
      <c r="J322" s="209">
        <f t="shared" si="68"/>
        <v>0</v>
      </c>
      <c r="K322" s="337">
        <f>K323+K337</f>
        <v>0</v>
      </c>
      <c r="L322" s="337">
        <f>L323+L337</f>
        <v>0</v>
      </c>
      <c r="M322" s="337">
        <f t="shared" si="69"/>
        <v>0</v>
      </c>
    </row>
    <row r="323" spans="1:13" ht="15" hidden="1">
      <c r="A323" s="140" t="s">
        <v>437</v>
      </c>
      <c r="B323" s="219">
        <v>950</v>
      </c>
      <c r="C323" s="220">
        <v>5</v>
      </c>
      <c r="D323" s="220">
        <v>3</v>
      </c>
      <c r="E323" s="213">
        <v>3500312400</v>
      </c>
      <c r="F323" s="214" t="s">
        <v>11</v>
      </c>
      <c r="G323" s="148"/>
      <c r="H323" s="171">
        <f>H324</f>
        <v>10000</v>
      </c>
      <c r="I323" s="209">
        <f t="shared" si="65"/>
        <v>10</v>
      </c>
      <c r="J323" s="209">
        <f t="shared" si="68"/>
        <v>0</v>
      </c>
      <c r="K323" s="337">
        <f>K324</f>
        <v>0</v>
      </c>
      <c r="L323" s="337">
        <f>K323/1000</f>
        <v>0</v>
      </c>
      <c r="M323" s="337">
        <f t="shared" si="69"/>
        <v>0</v>
      </c>
    </row>
    <row r="324" spans="1:13" ht="28.5" customHeight="1" hidden="1">
      <c r="A324" s="140" t="s">
        <v>233</v>
      </c>
      <c r="B324" s="219">
        <v>950</v>
      </c>
      <c r="C324" s="220">
        <v>5</v>
      </c>
      <c r="D324" s="220">
        <v>3</v>
      </c>
      <c r="E324" s="213">
        <v>3500312400</v>
      </c>
      <c r="F324" s="214" t="s">
        <v>165</v>
      </c>
      <c r="G324" s="148"/>
      <c r="H324" s="171">
        <f>H325</f>
        <v>10000</v>
      </c>
      <c r="I324" s="209">
        <f t="shared" si="65"/>
        <v>10</v>
      </c>
      <c r="J324" s="209">
        <f t="shared" si="68"/>
        <v>0</v>
      </c>
      <c r="K324" s="337">
        <f>K325</f>
        <v>0</v>
      </c>
      <c r="L324" s="337">
        <f>L325</f>
        <v>0</v>
      </c>
      <c r="M324" s="337">
        <f t="shared" si="69"/>
        <v>0</v>
      </c>
    </row>
    <row r="325" spans="1:13" ht="27" hidden="1">
      <c r="A325" s="208" t="s">
        <v>254</v>
      </c>
      <c r="B325" s="219">
        <v>950</v>
      </c>
      <c r="C325" s="220">
        <v>5</v>
      </c>
      <c r="D325" s="220">
        <v>3</v>
      </c>
      <c r="E325" s="213">
        <v>3500312400</v>
      </c>
      <c r="F325" s="148" t="s">
        <v>255</v>
      </c>
      <c r="G325" s="203"/>
      <c r="H325" s="171">
        <f>H326</f>
        <v>10000</v>
      </c>
      <c r="I325" s="209">
        <f t="shared" si="65"/>
        <v>10</v>
      </c>
      <c r="J325" s="206">
        <f t="shared" si="68"/>
        <v>0</v>
      </c>
      <c r="K325" s="337">
        <f>K326</f>
        <v>0</v>
      </c>
      <c r="L325" s="337">
        <f>L326</f>
        <v>0</v>
      </c>
      <c r="M325" s="337">
        <f t="shared" si="69"/>
        <v>0</v>
      </c>
    </row>
    <row r="326" spans="1:13" ht="15" hidden="1">
      <c r="A326" s="208" t="s">
        <v>355</v>
      </c>
      <c r="B326" s="219">
        <v>950</v>
      </c>
      <c r="C326" s="220">
        <v>5</v>
      </c>
      <c r="D326" s="220">
        <v>3</v>
      </c>
      <c r="E326" s="213">
        <v>3500312400</v>
      </c>
      <c r="F326" s="148" t="s">
        <v>257</v>
      </c>
      <c r="G326" s="148"/>
      <c r="H326" s="171">
        <f>H327+H331</f>
        <v>10000</v>
      </c>
      <c r="I326" s="209">
        <f t="shared" si="65"/>
        <v>10</v>
      </c>
      <c r="J326" s="206">
        <f t="shared" si="68"/>
        <v>0</v>
      </c>
      <c r="K326" s="337">
        <f>K331</f>
        <v>0</v>
      </c>
      <c r="L326" s="337">
        <f>L331</f>
        <v>0</v>
      </c>
      <c r="M326" s="337">
        <f t="shared" si="69"/>
        <v>0</v>
      </c>
    </row>
    <row r="327" spans="1:13" ht="15" hidden="1">
      <c r="A327" s="208" t="s">
        <v>68</v>
      </c>
      <c r="B327" s="219">
        <v>950</v>
      </c>
      <c r="C327" s="220">
        <v>5</v>
      </c>
      <c r="D327" s="220">
        <v>3</v>
      </c>
      <c r="E327" s="213">
        <v>3500312400</v>
      </c>
      <c r="F327" s="148" t="s">
        <v>257</v>
      </c>
      <c r="G327" s="148" t="s">
        <v>165</v>
      </c>
      <c r="H327" s="171">
        <f>H328</f>
        <v>0</v>
      </c>
      <c r="I327" s="209">
        <f t="shared" si="65"/>
        <v>0</v>
      </c>
      <c r="J327" s="206"/>
      <c r="K327" s="337">
        <v>0</v>
      </c>
      <c r="L327" s="337">
        <v>0</v>
      </c>
      <c r="M327" s="337"/>
    </row>
    <row r="328" spans="1:13" ht="15" hidden="1">
      <c r="A328" s="208" t="s">
        <v>176</v>
      </c>
      <c r="B328" s="219">
        <v>950</v>
      </c>
      <c r="C328" s="220">
        <v>5</v>
      </c>
      <c r="D328" s="220">
        <v>3</v>
      </c>
      <c r="E328" s="213">
        <v>3500312400</v>
      </c>
      <c r="F328" s="148" t="s">
        <v>257</v>
      </c>
      <c r="G328" s="148" t="s">
        <v>177</v>
      </c>
      <c r="H328" s="171">
        <f>H329+H330</f>
        <v>0</v>
      </c>
      <c r="I328" s="209">
        <f t="shared" si="65"/>
        <v>0</v>
      </c>
      <c r="J328" s="206"/>
      <c r="K328" s="337">
        <v>0</v>
      </c>
      <c r="L328" s="337">
        <v>0</v>
      </c>
      <c r="M328" s="337"/>
    </row>
    <row r="329" spans="1:13" ht="15" hidden="1">
      <c r="A329" s="208" t="s">
        <v>182</v>
      </c>
      <c r="B329" s="219">
        <v>950</v>
      </c>
      <c r="C329" s="220">
        <v>5</v>
      </c>
      <c r="D329" s="220">
        <v>3</v>
      </c>
      <c r="E329" s="213">
        <v>3500312400</v>
      </c>
      <c r="F329" s="148" t="s">
        <v>257</v>
      </c>
      <c r="G329" s="148" t="s">
        <v>183</v>
      </c>
      <c r="H329" s="171">
        <v>0</v>
      </c>
      <c r="I329" s="209"/>
      <c r="J329" s="206"/>
      <c r="K329" s="337"/>
      <c r="L329" s="337"/>
      <c r="M329" s="337"/>
    </row>
    <row r="330" spans="1:13" ht="15" hidden="1">
      <c r="A330" s="208" t="s">
        <v>184</v>
      </c>
      <c r="B330" s="219">
        <v>950</v>
      </c>
      <c r="C330" s="220">
        <v>5</v>
      </c>
      <c r="D330" s="220">
        <v>3</v>
      </c>
      <c r="E330" s="213">
        <v>3500312400</v>
      </c>
      <c r="F330" s="148" t="s">
        <v>257</v>
      </c>
      <c r="G330" s="148" t="s">
        <v>185</v>
      </c>
      <c r="H330" s="171">
        <v>0</v>
      </c>
      <c r="I330" s="209">
        <f>H330/1000</f>
        <v>0</v>
      </c>
      <c r="J330" s="206"/>
      <c r="K330" s="337">
        <v>0</v>
      </c>
      <c r="L330" s="337">
        <v>0</v>
      </c>
      <c r="M330" s="337"/>
    </row>
    <row r="331" spans="1:13" ht="15" hidden="1">
      <c r="A331" s="208" t="s">
        <v>70</v>
      </c>
      <c r="B331" s="219">
        <v>950</v>
      </c>
      <c r="C331" s="220">
        <v>5</v>
      </c>
      <c r="D331" s="220">
        <v>3</v>
      </c>
      <c r="E331" s="213">
        <v>3500312400</v>
      </c>
      <c r="F331" s="148" t="s">
        <v>257</v>
      </c>
      <c r="G331" s="148" t="s">
        <v>188</v>
      </c>
      <c r="H331" s="171">
        <f>H332+H333</f>
        <v>10000</v>
      </c>
      <c r="I331" s="209">
        <f>H331/1000</f>
        <v>10</v>
      </c>
      <c r="J331" s="206">
        <f>K331/1000</f>
        <v>0</v>
      </c>
      <c r="K331" s="337">
        <v>0</v>
      </c>
      <c r="L331" s="337">
        <v>0</v>
      </c>
      <c r="M331" s="337">
        <f>L331/1000</f>
        <v>0</v>
      </c>
    </row>
    <row r="332" spans="1:13" ht="15" hidden="1">
      <c r="A332" s="208" t="s">
        <v>189</v>
      </c>
      <c r="B332" s="219">
        <v>950</v>
      </c>
      <c r="C332" s="220">
        <v>5</v>
      </c>
      <c r="D332" s="220">
        <v>3</v>
      </c>
      <c r="E332" s="213">
        <v>3500312400</v>
      </c>
      <c r="F332" s="148" t="s">
        <v>257</v>
      </c>
      <c r="G332" s="148" t="s">
        <v>190</v>
      </c>
      <c r="H332" s="171">
        <v>0</v>
      </c>
      <c r="I332" s="209">
        <f>H332/1000</f>
        <v>0</v>
      </c>
      <c r="J332" s="206"/>
      <c r="K332" s="337"/>
      <c r="L332" s="337"/>
      <c r="M332" s="337"/>
    </row>
    <row r="333" spans="1:13" ht="15" hidden="1">
      <c r="A333" s="208" t="s">
        <v>191</v>
      </c>
      <c r="B333" s="219">
        <v>950</v>
      </c>
      <c r="C333" s="220">
        <v>5</v>
      </c>
      <c r="D333" s="220">
        <v>3</v>
      </c>
      <c r="E333" s="213">
        <v>3500312400</v>
      </c>
      <c r="F333" s="148" t="s">
        <v>257</v>
      </c>
      <c r="G333" s="148" t="s">
        <v>192</v>
      </c>
      <c r="H333" s="171">
        <f>H334+H335+H336</f>
        <v>10000</v>
      </c>
      <c r="I333" s="209">
        <f>H333/1000</f>
        <v>10</v>
      </c>
      <c r="J333" s="206">
        <f>K333/1000</f>
        <v>0</v>
      </c>
      <c r="K333" s="337">
        <v>0</v>
      </c>
      <c r="L333" s="337">
        <v>0</v>
      </c>
      <c r="M333" s="337">
        <f>L333/1000</f>
        <v>0</v>
      </c>
    </row>
    <row r="334" spans="1:13" ht="15" hidden="1">
      <c r="A334" s="158" t="s">
        <v>323</v>
      </c>
      <c r="B334" s="219">
        <v>950</v>
      </c>
      <c r="C334" s="220">
        <v>5</v>
      </c>
      <c r="D334" s="220">
        <v>3</v>
      </c>
      <c r="E334" s="213">
        <v>3500312400</v>
      </c>
      <c r="F334" s="148" t="s">
        <v>257</v>
      </c>
      <c r="G334" s="148" t="s">
        <v>325</v>
      </c>
      <c r="H334" s="171">
        <v>0</v>
      </c>
      <c r="I334" s="209"/>
      <c r="J334" s="206"/>
      <c r="K334" s="337"/>
      <c r="L334" s="337"/>
      <c r="M334" s="337"/>
    </row>
    <row r="335" spans="1:13" ht="15" hidden="1">
      <c r="A335" s="158" t="s">
        <v>329</v>
      </c>
      <c r="B335" s="219">
        <v>950</v>
      </c>
      <c r="C335" s="220">
        <v>5</v>
      </c>
      <c r="D335" s="220">
        <v>3</v>
      </c>
      <c r="E335" s="213">
        <v>3500312400</v>
      </c>
      <c r="F335" s="148" t="s">
        <v>257</v>
      </c>
      <c r="G335" s="148" t="s">
        <v>330</v>
      </c>
      <c r="H335" s="171">
        <v>0</v>
      </c>
      <c r="I335" s="209"/>
      <c r="J335" s="206"/>
      <c r="K335" s="337"/>
      <c r="L335" s="337"/>
      <c r="M335" s="337"/>
    </row>
    <row r="336" spans="1:13" ht="15" hidden="1">
      <c r="A336" s="158" t="s">
        <v>324</v>
      </c>
      <c r="B336" s="219">
        <v>950</v>
      </c>
      <c r="C336" s="220">
        <v>5</v>
      </c>
      <c r="D336" s="220">
        <v>3</v>
      </c>
      <c r="E336" s="213">
        <v>3500312400</v>
      </c>
      <c r="F336" s="148" t="s">
        <v>257</v>
      </c>
      <c r="G336" s="148" t="s">
        <v>316</v>
      </c>
      <c r="H336" s="171">
        <v>10000</v>
      </c>
      <c r="I336" s="209">
        <f aca="true" t="shared" si="70" ref="I336:I343">H336/1000</f>
        <v>10</v>
      </c>
      <c r="J336" s="206"/>
      <c r="K336" s="337"/>
      <c r="L336" s="337"/>
      <c r="M336" s="337"/>
    </row>
    <row r="337" spans="1:13" ht="15.75" customHeight="1" hidden="1">
      <c r="A337" s="347" t="s">
        <v>298</v>
      </c>
      <c r="B337" s="219">
        <v>950</v>
      </c>
      <c r="C337" s="220">
        <v>5</v>
      </c>
      <c r="D337" s="220">
        <v>3</v>
      </c>
      <c r="E337" s="213" t="s">
        <v>436</v>
      </c>
      <c r="F337" s="148"/>
      <c r="G337" s="148"/>
      <c r="H337" s="171">
        <f>H338</f>
        <v>0</v>
      </c>
      <c r="I337" s="209">
        <f t="shared" si="70"/>
        <v>0</v>
      </c>
      <c r="J337" s="209">
        <f aca="true" t="shared" si="71" ref="J337:J343">K337/1000</f>
        <v>0</v>
      </c>
      <c r="K337" s="337">
        <f aca="true" t="shared" si="72" ref="K337:L340">K338</f>
        <v>0</v>
      </c>
      <c r="L337" s="337">
        <f t="shared" si="72"/>
        <v>0</v>
      </c>
      <c r="M337" s="337">
        <f aca="true" t="shared" si="73" ref="M337:M343">L337/1000</f>
        <v>0</v>
      </c>
    </row>
    <row r="338" spans="1:13" ht="26.25" hidden="1">
      <c r="A338" s="347" t="s">
        <v>299</v>
      </c>
      <c r="B338" s="219">
        <v>950</v>
      </c>
      <c r="C338" s="220">
        <v>5</v>
      </c>
      <c r="D338" s="220">
        <v>3</v>
      </c>
      <c r="E338" s="213" t="s">
        <v>436</v>
      </c>
      <c r="F338" s="148" t="s">
        <v>165</v>
      </c>
      <c r="G338" s="148"/>
      <c r="H338" s="171">
        <f>H339</f>
        <v>0</v>
      </c>
      <c r="I338" s="209">
        <f t="shared" si="70"/>
        <v>0</v>
      </c>
      <c r="J338" s="209">
        <f t="shared" si="71"/>
        <v>0</v>
      </c>
      <c r="K338" s="337">
        <f t="shared" si="72"/>
        <v>0</v>
      </c>
      <c r="L338" s="337">
        <f t="shared" si="72"/>
        <v>0</v>
      </c>
      <c r="M338" s="337">
        <f t="shared" si="73"/>
        <v>0</v>
      </c>
    </row>
    <row r="339" spans="1:13" ht="27" hidden="1">
      <c r="A339" s="208" t="s">
        <v>254</v>
      </c>
      <c r="B339" s="219">
        <v>950</v>
      </c>
      <c r="C339" s="220">
        <v>5</v>
      </c>
      <c r="D339" s="220">
        <v>3</v>
      </c>
      <c r="E339" s="213" t="s">
        <v>436</v>
      </c>
      <c r="F339" s="148" t="s">
        <v>255</v>
      </c>
      <c r="G339" s="148"/>
      <c r="H339" s="171">
        <f>H340</f>
        <v>0</v>
      </c>
      <c r="I339" s="209">
        <f t="shared" si="70"/>
        <v>0</v>
      </c>
      <c r="J339" s="209">
        <f t="shared" si="71"/>
        <v>0</v>
      </c>
      <c r="K339" s="337">
        <f t="shared" si="72"/>
        <v>0</v>
      </c>
      <c r="L339" s="337">
        <f t="shared" si="72"/>
        <v>0</v>
      </c>
      <c r="M339" s="337">
        <f t="shared" si="73"/>
        <v>0</v>
      </c>
    </row>
    <row r="340" spans="1:13" ht="27" hidden="1">
      <c r="A340" s="208" t="s">
        <v>256</v>
      </c>
      <c r="B340" s="219">
        <v>950</v>
      </c>
      <c r="C340" s="220">
        <v>5</v>
      </c>
      <c r="D340" s="220">
        <v>3</v>
      </c>
      <c r="E340" s="213" t="s">
        <v>436</v>
      </c>
      <c r="F340" s="148" t="s">
        <v>257</v>
      </c>
      <c r="G340" s="148"/>
      <c r="H340" s="171">
        <f>H341+H344</f>
        <v>0</v>
      </c>
      <c r="I340" s="209">
        <f t="shared" si="70"/>
        <v>0</v>
      </c>
      <c r="J340" s="209">
        <f t="shared" si="71"/>
        <v>0</v>
      </c>
      <c r="K340" s="337">
        <f t="shared" si="72"/>
        <v>0</v>
      </c>
      <c r="L340" s="337">
        <f t="shared" si="72"/>
        <v>0</v>
      </c>
      <c r="M340" s="337">
        <f t="shared" si="73"/>
        <v>0</v>
      </c>
    </row>
    <row r="341" spans="1:13" ht="15" hidden="1">
      <c r="A341" s="208" t="s">
        <v>68</v>
      </c>
      <c r="B341" s="219">
        <v>950</v>
      </c>
      <c r="C341" s="220">
        <v>5</v>
      </c>
      <c r="D341" s="220">
        <v>3</v>
      </c>
      <c r="E341" s="213" t="s">
        <v>436</v>
      </c>
      <c r="F341" s="148" t="s">
        <v>257</v>
      </c>
      <c r="G341" s="148" t="s">
        <v>165</v>
      </c>
      <c r="H341" s="171">
        <f>H342</f>
        <v>0</v>
      </c>
      <c r="I341" s="209">
        <f t="shared" si="70"/>
        <v>0</v>
      </c>
      <c r="J341" s="209">
        <f t="shared" si="71"/>
        <v>0</v>
      </c>
      <c r="K341" s="337">
        <f>K342+K343</f>
        <v>0</v>
      </c>
      <c r="L341" s="337">
        <f>L342+L343</f>
        <v>0</v>
      </c>
      <c r="M341" s="337">
        <f t="shared" si="73"/>
        <v>0</v>
      </c>
    </row>
    <row r="342" spans="1:13" ht="15" hidden="1">
      <c r="A342" s="208" t="s">
        <v>176</v>
      </c>
      <c r="B342" s="219">
        <v>950</v>
      </c>
      <c r="C342" s="220">
        <v>5</v>
      </c>
      <c r="D342" s="220">
        <v>3</v>
      </c>
      <c r="E342" s="213" t="s">
        <v>436</v>
      </c>
      <c r="F342" s="148" t="s">
        <v>257</v>
      </c>
      <c r="G342" s="148" t="s">
        <v>177</v>
      </c>
      <c r="H342" s="171">
        <f>H343</f>
        <v>0</v>
      </c>
      <c r="I342" s="209">
        <f t="shared" si="70"/>
        <v>0</v>
      </c>
      <c r="J342" s="209">
        <f t="shared" si="71"/>
        <v>0</v>
      </c>
      <c r="K342" s="337"/>
      <c r="L342" s="337"/>
      <c r="M342" s="337">
        <f t="shared" si="73"/>
        <v>0</v>
      </c>
    </row>
    <row r="343" spans="1:13" ht="15" hidden="1">
      <c r="A343" s="208" t="s">
        <v>182</v>
      </c>
      <c r="B343" s="219">
        <v>950</v>
      </c>
      <c r="C343" s="220">
        <v>5</v>
      </c>
      <c r="D343" s="220">
        <v>3</v>
      </c>
      <c r="E343" s="213" t="s">
        <v>436</v>
      </c>
      <c r="F343" s="148" t="s">
        <v>257</v>
      </c>
      <c r="G343" s="148" t="s">
        <v>183</v>
      </c>
      <c r="H343" s="171">
        <v>0</v>
      </c>
      <c r="I343" s="209">
        <f t="shared" si="70"/>
        <v>0</v>
      </c>
      <c r="J343" s="209">
        <f t="shared" si="71"/>
        <v>0</v>
      </c>
      <c r="K343" s="337">
        <v>0</v>
      </c>
      <c r="L343" s="337">
        <v>0</v>
      </c>
      <c r="M343" s="337">
        <f t="shared" si="73"/>
        <v>0</v>
      </c>
    </row>
    <row r="344" spans="1:13" ht="15" hidden="1">
      <c r="A344" s="208" t="s">
        <v>70</v>
      </c>
      <c r="B344" s="219">
        <v>950</v>
      </c>
      <c r="C344" s="220">
        <v>5</v>
      </c>
      <c r="D344" s="220">
        <v>3</v>
      </c>
      <c r="E344" s="213" t="s">
        <v>436</v>
      </c>
      <c r="F344" s="148" t="s">
        <v>257</v>
      </c>
      <c r="G344" s="148" t="s">
        <v>188</v>
      </c>
      <c r="H344" s="171">
        <f>H345</f>
        <v>0</v>
      </c>
      <c r="I344" s="206"/>
      <c r="J344" s="206"/>
      <c r="K344" s="337"/>
      <c r="L344" s="337"/>
      <c r="M344" s="337"/>
    </row>
    <row r="345" spans="1:13" ht="15" hidden="1">
      <c r="A345" s="208" t="s">
        <v>189</v>
      </c>
      <c r="B345" s="219">
        <v>950</v>
      </c>
      <c r="C345" s="220">
        <v>5</v>
      </c>
      <c r="D345" s="220">
        <v>3</v>
      </c>
      <c r="E345" s="213" t="s">
        <v>436</v>
      </c>
      <c r="F345" s="148" t="s">
        <v>257</v>
      </c>
      <c r="G345" s="148" t="s">
        <v>190</v>
      </c>
      <c r="H345" s="171">
        <v>0</v>
      </c>
      <c r="I345" s="206"/>
      <c r="J345" s="206"/>
      <c r="K345" s="337"/>
      <c r="L345" s="337"/>
      <c r="M345" s="337"/>
    </row>
    <row r="346" spans="1:13" ht="15">
      <c r="A346" s="207" t="s">
        <v>207</v>
      </c>
      <c r="B346" s="203" t="s">
        <v>201</v>
      </c>
      <c r="C346" s="203" t="s">
        <v>208</v>
      </c>
      <c r="D346" s="203"/>
      <c r="E346" s="203"/>
      <c r="F346" s="203"/>
      <c r="G346" s="203"/>
      <c r="H346" s="201">
        <f>H347</f>
        <v>8000</v>
      </c>
      <c r="I346" s="206">
        <f aca="true" t="shared" si="74" ref="I346:I410">H346/1000</f>
        <v>8</v>
      </c>
      <c r="J346" s="206">
        <f aca="true" t="shared" si="75" ref="J346:J360">K346/1000</f>
        <v>5</v>
      </c>
      <c r="K346" s="336">
        <f>K347</f>
        <v>5000</v>
      </c>
      <c r="L346" s="336">
        <f>L347</f>
        <v>0</v>
      </c>
      <c r="M346" s="336">
        <f aca="true" t="shared" si="76" ref="M346:M409">L346/1000</f>
        <v>0</v>
      </c>
    </row>
    <row r="347" spans="1:13" ht="27">
      <c r="A347" s="207" t="s">
        <v>173</v>
      </c>
      <c r="B347" s="203" t="s">
        <v>201</v>
      </c>
      <c r="C347" s="203" t="s">
        <v>208</v>
      </c>
      <c r="D347" s="203" t="s">
        <v>204</v>
      </c>
      <c r="E347" s="203"/>
      <c r="F347" s="203"/>
      <c r="G347" s="203"/>
      <c r="H347" s="201">
        <f>H348+H357+H366</f>
        <v>8000</v>
      </c>
      <c r="I347" s="206">
        <f t="shared" si="74"/>
        <v>8</v>
      </c>
      <c r="J347" s="206">
        <f t="shared" si="75"/>
        <v>5</v>
      </c>
      <c r="K347" s="336">
        <f>K348+K375</f>
        <v>5000</v>
      </c>
      <c r="L347" s="336">
        <f>L348+L366</f>
        <v>0</v>
      </c>
      <c r="M347" s="336">
        <f t="shared" si="76"/>
        <v>0</v>
      </c>
    </row>
    <row r="348" spans="1:28" ht="15" hidden="1">
      <c r="A348" s="181" t="s">
        <v>438</v>
      </c>
      <c r="B348" s="148" t="s">
        <v>201</v>
      </c>
      <c r="C348" s="148" t="s">
        <v>208</v>
      </c>
      <c r="D348" s="148" t="s">
        <v>204</v>
      </c>
      <c r="E348" s="148" t="s">
        <v>6</v>
      </c>
      <c r="F348" s="148"/>
      <c r="G348" s="148"/>
      <c r="H348" s="171">
        <f aca="true" t="shared" si="77" ref="H348:H355">H349</f>
        <v>0</v>
      </c>
      <c r="I348" s="209">
        <f t="shared" si="74"/>
        <v>0</v>
      </c>
      <c r="J348" s="209">
        <f t="shared" si="75"/>
        <v>0</v>
      </c>
      <c r="K348" s="337">
        <f aca="true" t="shared" si="78" ref="K348:L355">K349</f>
        <v>0</v>
      </c>
      <c r="L348" s="337">
        <f t="shared" si="78"/>
        <v>0</v>
      </c>
      <c r="M348" s="337">
        <f t="shared" si="76"/>
        <v>0</v>
      </c>
      <c r="O348" s="160"/>
      <c r="P348" s="160"/>
      <c r="Q348" s="160"/>
      <c r="R348" s="160"/>
      <c r="S348" s="160"/>
      <c r="T348" s="160"/>
      <c r="U348" s="160"/>
      <c r="V348" s="160"/>
      <c r="W348" s="160"/>
      <c r="X348" s="160"/>
      <c r="Y348" s="160"/>
      <c r="Z348" s="160"/>
      <c r="AA348" s="160"/>
      <c r="AB348" s="160"/>
    </row>
    <row r="349" spans="1:28" ht="15" hidden="1">
      <c r="A349" s="158" t="s">
        <v>439</v>
      </c>
      <c r="B349" s="148" t="s">
        <v>201</v>
      </c>
      <c r="C349" s="148" t="s">
        <v>208</v>
      </c>
      <c r="D349" s="148" t="s">
        <v>204</v>
      </c>
      <c r="E349" s="148" t="s">
        <v>441</v>
      </c>
      <c r="F349" s="148"/>
      <c r="G349" s="148"/>
      <c r="H349" s="171">
        <f>H351</f>
        <v>0</v>
      </c>
      <c r="I349" s="209">
        <f t="shared" si="74"/>
        <v>0</v>
      </c>
      <c r="J349" s="209">
        <f t="shared" si="75"/>
        <v>0</v>
      </c>
      <c r="K349" s="337">
        <f>K351</f>
        <v>0</v>
      </c>
      <c r="L349" s="337">
        <f>L351</f>
        <v>0</v>
      </c>
      <c r="M349" s="337">
        <f t="shared" si="76"/>
        <v>0</v>
      </c>
      <c r="O349" s="364"/>
      <c r="P349" s="364"/>
      <c r="Q349" s="364"/>
      <c r="R349" s="364"/>
      <c r="S349" s="364"/>
      <c r="T349" s="364"/>
      <c r="U349" s="364"/>
      <c r="V349" s="364"/>
      <c r="W349" s="364"/>
      <c r="X349" s="364"/>
      <c r="Y349" s="364"/>
      <c r="Z349" s="364"/>
      <c r="AA349" s="364"/>
      <c r="AB349" s="364"/>
    </row>
    <row r="350" spans="1:28" ht="39" hidden="1">
      <c r="A350" s="181" t="s">
        <v>440</v>
      </c>
      <c r="B350" s="148" t="s">
        <v>201</v>
      </c>
      <c r="C350" s="148" t="s">
        <v>208</v>
      </c>
      <c r="D350" s="148" t="s">
        <v>204</v>
      </c>
      <c r="E350" s="148" t="s">
        <v>442</v>
      </c>
      <c r="F350" s="148"/>
      <c r="G350" s="148"/>
      <c r="H350" s="171">
        <f>H351</f>
        <v>0</v>
      </c>
      <c r="I350" s="209">
        <f t="shared" si="74"/>
        <v>0</v>
      </c>
      <c r="J350" s="209">
        <f t="shared" si="75"/>
        <v>0</v>
      </c>
      <c r="K350" s="337">
        <f>K351</f>
        <v>0</v>
      </c>
      <c r="L350" s="337">
        <f>L351</f>
        <v>0</v>
      </c>
      <c r="M350" s="337">
        <f t="shared" si="76"/>
        <v>0</v>
      </c>
      <c r="O350" s="251"/>
      <c r="P350" s="251"/>
      <c r="Q350" s="251"/>
      <c r="R350" s="251"/>
      <c r="S350" s="251"/>
      <c r="T350" s="251"/>
      <c r="U350" s="251"/>
      <c r="V350" s="251"/>
      <c r="W350" s="251"/>
      <c r="X350" s="251"/>
      <c r="Y350" s="251"/>
      <c r="Z350" s="251"/>
      <c r="AA350" s="251"/>
      <c r="AB350" s="251"/>
    </row>
    <row r="351" spans="1:28" ht="26.25" customHeight="1" hidden="1">
      <c r="A351" s="208" t="s">
        <v>233</v>
      </c>
      <c r="B351" s="148" t="s">
        <v>201</v>
      </c>
      <c r="C351" s="148" t="s">
        <v>208</v>
      </c>
      <c r="D351" s="148" t="s">
        <v>204</v>
      </c>
      <c r="E351" s="148" t="s">
        <v>442</v>
      </c>
      <c r="F351" s="148" t="s">
        <v>165</v>
      </c>
      <c r="G351" s="148"/>
      <c r="H351" s="171">
        <f t="shared" si="77"/>
        <v>0</v>
      </c>
      <c r="I351" s="209">
        <f t="shared" si="74"/>
        <v>0</v>
      </c>
      <c r="J351" s="209">
        <f t="shared" si="75"/>
        <v>0</v>
      </c>
      <c r="K351" s="337">
        <f t="shared" si="78"/>
        <v>0</v>
      </c>
      <c r="L351" s="337">
        <f t="shared" si="78"/>
        <v>0</v>
      </c>
      <c r="M351" s="337">
        <f t="shared" si="76"/>
        <v>0</v>
      </c>
      <c r="O351" s="364"/>
      <c r="P351" s="364"/>
      <c r="Q351" s="364"/>
      <c r="R351" s="364"/>
      <c r="S351" s="364"/>
      <c r="T351" s="364"/>
      <c r="U351" s="364"/>
      <c r="V351" s="364"/>
      <c r="W351" s="364"/>
      <c r="X351" s="364"/>
      <c r="Y351" s="364"/>
      <c r="Z351" s="364"/>
      <c r="AA351" s="364"/>
      <c r="AB351" s="364"/>
    </row>
    <row r="352" spans="1:13" ht="29.25" customHeight="1" hidden="1">
      <c r="A352" s="208" t="s">
        <v>254</v>
      </c>
      <c r="B352" s="148" t="s">
        <v>201</v>
      </c>
      <c r="C352" s="148" t="s">
        <v>208</v>
      </c>
      <c r="D352" s="148" t="s">
        <v>204</v>
      </c>
      <c r="E352" s="148" t="s">
        <v>442</v>
      </c>
      <c r="F352" s="148" t="s">
        <v>255</v>
      </c>
      <c r="G352" s="148"/>
      <c r="H352" s="171">
        <f t="shared" si="77"/>
        <v>0</v>
      </c>
      <c r="I352" s="209">
        <f t="shared" si="74"/>
        <v>0</v>
      </c>
      <c r="J352" s="209">
        <f t="shared" si="75"/>
        <v>0</v>
      </c>
      <c r="K352" s="337">
        <f t="shared" si="78"/>
        <v>0</v>
      </c>
      <c r="L352" s="337">
        <f t="shared" si="78"/>
        <v>0</v>
      </c>
      <c r="M352" s="337">
        <f t="shared" si="76"/>
        <v>0</v>
      </c>
    </row>
    <row r="353" spans="1:13" ht="27" hidden="1">
      <c r="A353" s="208" t="s">
        <v>256</v>
      </c>
      <c r="B353" s="148" t="s">
        <v>201</v>
      </c>
      <c r="C353" s="148" t="s">
        <v>208</v>
      </c>
      <c r="D353" s="148" t="s">
        <v>204</v>
      </c>
      <c r="E353" s="148" t="s">
        <v>442</v>
      </c>
      <c r="F353" s="148" t="s">
        <v>257</v>
      </c>
      <c r="G353" s="148"/>
      <c r="H353" s="171">
        <f t="shared" si="77"/>
        <v>0</v>
      </c>
      <c r="I353" s="209">
        <f t="shared" si="74"/>
        <v>0</v>
      </c>
      <c r="J353" s="209">
        <f t="shared" si="75"/>
        <v>0</v>
      </c>
      <c r="K353" s="337">
        <f t="shared" si="78"/>
        <v>0</v>
      </c>
      <c r="L353" s="337">
        <f t="shared" si="78"/>
        <v>0</v>
      </c>
      <c r="M353" s="337">
        <f t="shared" si="76"/>
        <v>0</v>
      </c>
    </row>
    <row r="354" spans="1:13" ht="15" hidden="1">
      <c r="A354" s="208" t="s">
        <v>68</v>
      </c>
      <c r="B354" s="148" t="s">
        <v>201</v>
      </c>
      <c r="C354" s="148" t="s">
        <v>208</v>
      </c>
      <c r="D354" s="148" t="s">
        <v>204</v>
      </c>
      <c r="E354" s="148" t="s">
        <v>442</v>
      </c>
      <c r="F354" s="148" t="s">
        <v>257</v>
      </c>
      <c r="G354" s="148" t="s">
        <v>165</v>
      </c>
      <c r="H354" s="171">
        <f t="shared" si="77"/>
        <v>0</v>
      </c>
      <c r="I354" s="209">
        <f t="shared" si="74"/>
        <v>0</v>
      </c>
      <c r="J354" s="209">
        <f t="shared" si="75"/>
        <v>0</v>
      </c>
      <c r="K354" s="337">
        <f t="shared" si="78"/>
        <v>0</v>
      </c>
      <c r="L354" s="337">
        <f t="shared" si="78"/>
        <v>0</v>
      </c>
      <c r="M354" s="337">
        <f t="shared" si="76"/>
        <v>0</v>
      </c>
    </row>
    <row r="355" spans="1:13" ht="15" hidden="1">
      <c r="A355" s="208" t="s">
        <v>176</v>
      </c>
      <c r="B355" s="148" t="s">
        <v>201</v>
      </c>
      <c r="C355" s="148" t="s">
        <v>208</v>
      </c>
      <c r="D355" s="148" t="s">
        <v>204</v>
      </c>
      <c r="E355" s="148" t="s">
        <v>442</v>
      </c>
      <c r="F355" s="148" t="s">
        <v>257</v>
      </c>
      <c r="G355" s="148" t="s">
        <v>177</v>
      </c>
      <c r="H355" s="171">
        <f t="shared" si="77"/>
        <v>0</v>
      </c>
      <c r="I355" s="209">
        <f t="shared" si="74"/>
        <v>0</v>
      </c>
      <c r="J355" s="209">
        <f t="shared" si="75"/>
        <v>0</v>
      </c>
      <c r="K355" s="337">
        <f t="shared" si="78"/>
        <v>0</v>
      </c>
      <c r="L355" s="337">
        <f t="shared" si="78"/>
        <v>0</v>
      </c>
      <c r="M355" s="337">
        <f t="shared" si="76"/>
        <v>0</v>
      </c>
    </row>
    <row r="356" spans="1:13" ht="15" hidden="1">
      <c r="A356" s="208" t="s">
        <v>184</v>
      </c>
      <c r="B356" s="148" t="s">
        <v>201</v>
      </c>
      <c r="C356" s="148" t="s">
        <v>208</v>
      </c>
      <c r="D356" s="148" t="s">
        <v>204</v>
      </c>
      <c r="E356" s="148" t="s">
        <v>442</v>
      </c>
      <c r="F356" s="148" t="s">
        <v>257</v>
      </c>
      <c r="G356" s="148" t="s">
        <v>185</v>
      </c>
      <c r="H356" s="171">
        <v>0</v>
      </c>
      <c r="I356" s="209">
        <f t="shared" si="74"/>
        <v>0</v>
      </c>
      <c r="J356" s="209">
        <f t="shared" si="75"/>
        <v>0</v>
      </c>
      <c r="K356" s="337">
        <v>0</v>
      </c>
      <c r="L356" s="337">
        <v>0</v>
      </c>
      <c r="M356" s="337">
        <f t="shared" si="76"/>
        <v>0</v>
      </c>
    </row>
    <row r="357" spans="1:13" ht="27" hidden="1">
      <c r="A357" s="158" t="s">
        <v>540</v>
      </c>
      <c r="B357" s="148" t="s">
        <v>201</v>
      </c>
      <c r="C357" s="148" t="s">
        <v>208</v>
      </c>
      <c r="D357" s="148" t="s">
        <v>204</v>
      </c>
      <c r="E357" s="148" t="s">
        <v>331</v>
      </c>
      <c r="F357" s="148"/>
      <c r="G357" s="148"/>
      <c r="H357" s="171">
        <f>H358</f>
        <v>5000</v>
      </c>
      <c r="I357" s="209">
        <f t="shared" si="74"/>
        <v>5</v>
      </c>
      <c r="J357" s="209">
        <f t="shared" si="75"/>
        <v>0</v>
      </c>
      <c r="K357" s="337">
        <f aca="true" t="shared" si="79" ref="K357:L360">K358</f>
        <v>0</v>
      </c>
      <c r="L357" s="337">
        <f t="shared" si="79"/>
        <v>0</v>
      </c>
      <c r="M357" s="337">
        <f t="shared" si="76"/>
        <v>0</v>
      </c>
    </row>
    <row r="358" spans="1:13" ht="30.75" customHeight="1" hidden="1">
      <c r="A358" s="182" t="s">
        <v>356</v>
      </c>
      <c r="B358" s="148" t="s">
        <v>201</v>
      </c>
      <c r="C358" s="148" t="s">
        <v>208</v>
      </c>
      <c r="D358" s="148" t="s">
        <v>204</v>
      </c>
      <c r="E358" s="148" t="s">
        <v>359</v>
      </c>
      <c r="F358" s="148"/>
      <c r="G358" s="148"/>
      <c r="H358" s="171">
        <f aca="true" t="shared" si="80" ref="H358:H364">H359</f>
        <v>5000</v>
      </c>
      <c r="I358" s="209">
        <f t="shared" si="74"/>
        <v>5</v>
      </c>
      <c r="J358" s="209">
        <f t="shared" si="75"/>
        <v>0</v>
      </c>
      <c r="K358" s="337">
        <f t="shared" si="79"/>
        <v>0</v>
      </c>
      <c r="L358" s="337">
        <f t="shared" si="79"/>
        <v>0</v>
      </c>
      <c r="M358" s="337">
        <f t="shared" si="76"/>
        <v>0</v>
      </c>
    </row>
    <row r="359" spans="1:13" ht="27" hidden="1">
      <c r="A359" s="180" t="s">
        <v>363</v>
      </c>
      <c r="B359" s="148" t="s">
        <v>201</v>
      </c>
      <c r="C359" s="148" t="s">
        <v>208</v>
      </c>
      <c r="D359" s="148" t="s">
        <v>204</v>
      </c>
      <c r="E359" s="148" t="s">
        <v>364</v>
      </c>
      <c r="F359" s="148"/>
      <c r="G359" s="148"/>
      <c r="H359" s="171">
        <f t="shared" si="80"/>
        <v>5000</v>
      </c>
      <c r="I359" s="209">
        <f t="shared" si="74"/>
        <v>5</v>
      </c>
      <c r="J359" s="209">
        <f t="shared" si="75"/>
        <v>0</v>
      </c>
      <c r="K359" s="337">
        <f t="shared" si="79"/>
        <v>0</v>
      </c>
      <c r="L359" s="337">
        <f t="shared" si="79"/>
        <v>0</v>
      </c>
      <c r="M359" s="337">
        <f t="shared" si="76"/>
        <v>0</v>
      </c>
    </row>
    <row r="360" spans="1:13" ht="27" hidden="1">
      <c r="A360" s="208" t="s">
        <v>233</v>
      </c>
      <c r="B360" s="148" t="s">
        <v>201</v>
      </c>
      <c r="C360" s="148" t="s">
        <v>208</v>
      </c>
      <c r="D360" s="148" t="s">
        <v>204</v>
      </c>
      <c r="E360" s="148" t="s">
        <v>364</v>
      </c>
      <c r="F360" s="148" t="s">
        <v>165</v>
      </c>
      <c r="G360" s="148"/>
      <c r="H360" s="171">
        <f t="shared" si="80"/>
        <v>5000</v>
      </c>
      <c r="I360" s="209">
        <f t="shared" si="74"/>
        <v>5</v>
      </c>
      <c r="J360" s="209">
        <f t="shared" si="75"/>
        <v>0</v>
      </c>
      <c r="K360" s="337">
        <f t="shared" si="79"/>
        <v>0</v>
      </c>
      <c r="L360" s="337">
        <f t="shared" si="79"/>
        <v>0</v>
      </c>
      <c r="M360" s="337">
        <f t="shared" si="76"/>
        <v>0</v>
      </c>
    </row>
    <row r="361" spans="1:13" ht="27" hidden="1">
      <c r="A361" s="208" t="s">
        <v>254</v>
      </c>
      <c r="B361" s="148" t="s">
        <v>201</v>
      </c>
      <c r="C361" s="148" t="s">
        <v>208</v>
      </c>
      <c r="D361" s="148" t="s">
        <v>204</v>
      </c>
      <c r="E361" s="148" t="s">
        <v>364</v>
      </c>
      <c r="F361" s="148" t="s">
        <v>255</v>
      </c>
      <c r="G361" s="148"/>
      <c r="H361" s="171">
        <f t="shared" si="80"/>
        <v>5000</v>
      </c>
      <c r="I361" s="209">
        <f t="shared" si="74"/>
        <v>5</v>
      </c>
      <c r="J361" s="209"/>
      <c r="K361" s="337"/>
      <c r="L361" s="337"/>
      <c r="M361" s="337"/>
    </row>
    <row r="362" spans="1:13" ht="27" hidden="1">
      <c r="A362" s="208" t="s">
        <v>256</v>
      </c>
      <c r="B362" s="148" t="s">
        <v>201</v>
      </c>
      <c r="C362" s="148" t="s">
        <v>208</v>
      </c>
      <c r="D362" s="148" t="s">
        <v>204</v>
      </c>
      <c r="E362" s="148" t="s">
        <v>364</v>
      </c>
      <c r="F362" s="148" t="s">
        <v>257</v>
      </c>
      <c r="G362" s="148"/>
      <c r="H362" s="171">
        <f t="shared" si="80"/>
        <v>5000</v>
      </c>
      <c r="I362" s="209">
        <f t="shared" si="74"/>
        <v>5</v>
      </c>
      <c r="J362" s="209"/>
      <c r="K362" s="337"/>
      <c r="L362" s="337"/>
      <c r="M362" s="337"/>
    </row>
    <row r="363" spans="1:13" ht="15" hidden="1">
      <c r="A363" s="208" t="s">
        <v>68</v>
      </c>
      <c r="B363" s="148" t="s">
        <v>201</v>
      </c>
      <c r="C363" s="148" t="s">
        <v>208</v>
      </c>
      <c r="D363" s="148" t="s">
        <v>204</v>
      </c>
      <c r="E363" s="148" t="s">
        <v>364</v>
      </c>
      <c r="F363" s="148" t="s">
        <v>257</v>
      </c>
      <c r="G363" s="148" t="s">
        <v>165</v>
      </c>
      <c r="H363" s="171">
        <f t="shared" si="80"/>
        <v>5000</v>
      </c>
      <c r="I363" s="209">
        <f t="shared" si="74"/>
        <v>5</v>
      </c>
      <c r="J363" s="209"/>
      <c r="K363" s="337"/>
      <c r="L363" s="337"/>
      <c r="M363" s="337"/>
    </row>
    <row r="364" spans="1:13" ht="15" hidden="1">
      <c r="A364" s="208" t="s">
        <v>176</v>
      </c>
      <c r="B364" s="148" t="s">
        <v>201</v>
      </c>
      <c r="C364" s="148" t="s">
        <v>208</v>
      </c>
      <c r="D364" s="148" t="s">
        <v>204</v>
      </c>
      <c r="E364" s="148" t="s">
        <v>364</v>
      </c>
      <c r="F364" s="148" t="s">
        <v>257</v>
      </c>
      <c r="G364" s="148" t="s">
        <v>177</v>
      </c>
      <c r="H364" s="171">
        <f t="shared" si="80"/>
        <v>5000</v>
      </c>
      <c r="I364" s="209">
        <f t="shared" si="74"/>
        <v>5</v>
      </c>
      <c r="J364" s="209"/>
      <c r="K364" s="337"/>
      <c r="L364" s="337"/>
      <c r="M364" s="337"/>
    </row>
    <row r="365" spans="1:13" ht="15" hidden="1">
      <c r="A365" s="208" t="s">
        <v>184</v>
      </c>
      <c r="B365" s="148" t="s">
        <v>201</v>
      </c>
      <c r="C365" s="148" t="s">
        <v>208</v>
      </c>
      <c r="D365" s="148" t="s">
        <v>204</v>
      </c>
      <c r="E365" s="148" t="s">
        <v>364</v>
      </c>
      <c r="F365" s="148" t="s">
        <v>257</v>
      </c>
      <c r="G365" s="148" t="s">
        <v>185</v>
      </c>
      <c r="H365" s="171">
        <v>5000</v>
      </c>
      <c r="I365" s="209">
        <f t="shared" si="74"/>
        <v>5</v>
      </c>
      <c r="J365" s="209"/>
      <c r="K365" s="337"/>
      <c r="L365" s="337"/>
      <c r="M365" s="337"/>
    </row>
    <row r="366" spans="1:13" ht="66" hidden="1">
      <c r="A366" s="140" t="s">
        <v>463</v>
      </c>
      <c r="B366" s="219">
        <v>950</v>
      </c>
      <c r="C366" s="220">
        <v>7</v>
      </c>
      <c r="D366" s="220">
        <v>5</v>
      </c>
      <c r="E366" s="213">
        <v>8600000000</v>
      </c>
      <c r="F366" s="214" t="s">
        <v>11</v>
      </c>
      <c r="G366" s="221"/>
      <c r="H366" s="172">
        <f>H367</f>
        <v>3000</v>
      </c>
      <c r="I366" s="222">
        <f t="shared" si="74"/>
        <v>3</v>
      </c>
      <c r="J366" s="209">
        <f aca="true" t="shared" si="81" ref="J366:J428">K366/1000</f>
        <v>0</v>
      </c>
      <c r="K366" s="339">
        <f>K367</f>
        <v>0</v>
      </c>
      <c r="L366" s="339">
        <f>L375</f>
        <v>0</v>
      </c>
      <c r="M366" s="339">
        <f t="shared" si="76"/>
        <v>0</v>
      </c>
    </row>
    <row r="367" spans="1:13" ht="15" hidden="1">
      <c r="A367" s="140" t="s">
        <v>326</v>
      </c>
      <c r="B367" s="219">
        <v>950</v>
      </c>
      <c r="C367" s="220">
        <v>7</v>
      </c>
      <c r="D367" s="220">
        <v>5</v>
      </c>
      <c r="E367" s="213">
        <v>8600100000</v>
      </c>
      <c r="F367" s="214" t="s">
        <v>11</v>
      </c>
      <c r="G367" s="221"/>
      <c r="H367" s="172">
        <f aca="true" t="shared" si="82" ref="H367:H373">H368</f>
        <v>3000</v>
      </c>
      <c r="I367" s="222">
        <f t="shared" si="74"/>
        <v>3</v>
      </c>
      <c r="J367" s="209">
        <f t="shared" si="81"/>
        <v>0</v>
      </c>
      <c r="K367" s="339">
        <f>K368</f>
        <v>0</v>
      </c>
      <c r="L367" s="339">
        <f>L368</f>
        <v>0</v>
      </c>
      <c r="M367" s="339">
        <f t="shared" si="76"/>
        <v>0</v>
      </c>
    </row>
    <row r="368" spans="1:13" ht="27" hidden="1">
      <c r="A368" s="158" t="s">
        <v>348</v>
      </c>
      <c r="B368" s="219">
        <v>950</v>
      </c>
      <c r="C368" s="220">
        <v>7</v>
      </c>
      <c r="D368" s="220">
        <v>5</v>
      </c>
      <c r="E368" s="213">
        <v>8600107007</v>
      </c>
      <c r="F368" s="214" t="s">
        <v>11</v>
      </c>
      <c r="G368" s="148"/>
      <c r="H368" s="171">
        <f t="shared" si="82"/>
        <v>3000</v>
      </c>
      <c r="I368" s="209">
        <f t="shared" si="74"/>
        <v>3</v>
      </c>
      <c r="J368" s="209">
        <f t="shared" si="81"/>
        <v>0</v>
      </c>
      <c r="K368" s="337">
        <f aca="true" t="shared" si="83" ref="K368:L371">K369</f>
        <v>0</v>
      </c>
      <c r="L368" s="337">
        <f t="shared" si="83"/>
        <v>0</v>
      </c>
      <c r="M368" s="339">
        <f t="shared" si="76"/>
        <v>0</v>
      </c>
    </row>
    <row r="369" spans="1:13" ht="27" hidden="1">
      <c r="A369" s="140" t="s">
        <v>233</v>
      </c>
      <c r="B369" s="219">
        <v>950</v>
      </c>
      <c r="C369" s="220">
        <v>7</v>
      </c>
      <c r="D369" s="220">
        <v>5</v>
      </c>
      <c r="E369" s="213">
        <v>8600107007</v>
      </c>
      <c r="F369" s="214" t="s">
        <v>165</v>
      </c>
      <c r="G369" s="148"/>
      <c r="H369" s="171">
        <f t="shared" si="82"/>
        <v>3000</v>
      </c>
      <c r="I369" s="209">
        <f t="shared" si="74"/>
        <v>3</v>
      </c>
      <c r="J369" s="209">
        <f t="shared" si="81"/>
        <v>0</v>
      </c>
      <c r="K369" s="337">
        <f t="shared" si="83"/>
        <v>0</v>
      </c>
      <c r="L369" s="337">
        <f t="shared" si="83"/>
        <v>0</v>
      </c>
      <c r="M369" s="339">
        <f t="shared" si="76"/>
        <v>0</v>
      </c>
    </row>
    <row r="370" spans="1:13" ht="27" hidden="1">
      <c r="A370" s="208" t="s">
        <v>254</v>
      </c>
      <c r="B370" s="219">
        <v>950</v>
      </c>
      <c r="C370" s="220">
        <v>7</v>
      </c>
      <c r="D370" s="220">
        <v>5</v>
      </c>
      <c r="E370" s="213">
        <v>8600107007</v>
      </c>
      <c r="F370" s="148" t="s">
        <v>255</v>
      </c>
      <c r="G370" s="148"/>
      <c r="H370" s="171">
        <f t="shared" si="82"/>
        <v>3000</v>
      </c>
      <c r="I370" s="209">
        <f t="shared" si="74"/>
        <v>3</v>
      </c>
      <c r="J370" s="206">
        <f t="shared" si="81"/>
        <v>0</v>
      </c>
      <c r="K370" s="337">
        <f t="shared" si="83"/>
        <v>0</v>
      </c>
      <c r="L370" s="337">
        <f t="shared" si="83"/>
        <v>0</v>
      </c>
      <c r="M370" s="339">
        <f t="shared" si="76"/>
        <v>0</v>
      </c>
    </row>
    <row r="371" spans="1:13" ht="27" hidden="1">
      <c r="A371" s="208" t="s">
        <v>256</v>
      </c>
      <c r="B371" s="219">
        <v>950</v>
      </c>
      <c r="C371" s="220">
        <v>7</v>
      </c>
      <c r="D371" s="220">
        <v>5</v>
      </c>
      <c r="E371" s="213">
        <v>8600107007</v>
      </c>
      <c r="F371" s="148" t="s">
        <v>257</v>
      </c>
      <c r="G371" s="148"/>
      <c r="H371" s="171">
        <f t="shared" si="82"/>
        <v>3000</v>
      </c>
      <c r="I371" s="209">
        <f t="shared" si="74"/>
        <v>3</v>
      </c>
      <c r="J371" s="209">
        <f t="shared" si="81"/>
        <v>0</v>
      </c>
      <c r="K371" s="337">
        <f t="shared" si="83"/>
        <v>0</v>
      </c>
      <c r="L371" s="337">
        <f t="shared" si="83"/>
        <v>0</v>
      </c>
      <c r="M371" s="339">
        <f t="shared" si="76"/>
        <v>0</v>
      </c>
    </row>
    <row r="372" spans="1:13" ht="15" hidden="1">
      <c r="A372" s="208" t="s">
        <v>68</v>
      </c>
      <c r="B372" s="148" t="s">
        <v>201</v>
      </c>
      <c r="C372" s="148" t="s">
        <v>208</v>
      </c>
      <c r="D372" s="148" t="s">
        <v>204</v>
      </c>
      <c r="E372" s="213">
        <v>8600107007</v>
      </c>
      <c r="F372" s="148" t="s">
        <v>257</v>
      </c>
      <c r="G372" s="148" t="s">
        <v>165</v>
      </c>
      <c r="H372" s="171">
        <f t="shared" si="82"/>
        <v>3000</v>
      </c>
      <c r="I372" s="209">
        <f t="shared" si="74"/>
        <v>3</v>
      </c>
      <c r="J372" s="209">
        <f t="shared" si="81"/>
        <v>0</v>
      </c>
      <c r="K372" s="337">
        <f>K373</f>
        <v>0</v>
      </c>
      <c r="L372" s="337"/>
      <c r="M372" s="339">
        <f t="shared" si="76"/>
        <v>0</v>
      </c>
    </row>
    <row r="373" spans="1:13" ht="15" hidden="1">
      <c r="A373" s="208" t="s">
        <v>176</v>
      </c>
      <c r="B373" s="148" t="s">
        <v>201</v>
      </c>
      <c r="C373" s="148" t="s">
        <v>208</v>
      </c>
      <c r="D373" s="148" t="s">
        <v>204</v>
      </c>
      <c r="E373" s="213">
        <v>8600107007</v>
      </c>
      <c r="F373" s="148" t="s">
        <v>257</v>
      </c>
      <c r="G373" s="148" t="s">
        <v>177</v>
      </c>
      <c r="H373" s="171">
        <f t="shared" si="82"/>
        <v>3000</v>
      </c>
      <c r="I373" s="209">
        <f t="shared" si="74"/>
        <v>3</v>
      </c>
      <c r="J373" s="209">
        <f t="shared" si="81"/>
        <v>0</v>
      </c>
      <c r="K373" s="337">
        <f>K374</f>
        <v>0</v>
      </c>
      <c r="L373" s="337"/>
      <c r="M373" s="339">
        <f t="shared" si="76"/>
        <v>0</v>
      </c>
    </row>
    <row r="374" spans="1:13" ht="15" hidden="1">
      <c r="A374" s="208" t="s">
        <v>184</v>
      </c>
      <c r="B374" s="148" t="s">
        <v>201</v>
      </c>
      <c r="C374" s="148" t="s">
        <v>208</v>
      </c>
      <c r="D374" s="148" t="s">
        <v>204</v>
      </c>
      <c r="E374" s="213">
        <v>8600107007</v>
      </c>
      <c r="F374" s="148" t="s">
        <v>257</v>
      </c>
      <c r="G374" s="148" t="s">
        <v>185</v>
      </c>
      <c r="H374" s="171">
        <v>3000</v>
      </c>
      <c r="I374" s="209">
        <f t="shared" si="74"/>
        <v>3</v>
      </c>
      <c r="J374" s="209">
        <f t="shared" si="81"/>
        <v>0</v>
      </c>
      <c r="K374" s="337">
        <v>0</v>
      </c>
      <c r="L374" s="337"/>
      <c r="M374" s="339">
        <f t="shared" si="76"/>
        <v>0</v>
      </c>
    </row>
    <row r="375" spans="1:13" ht="27" hidden="1">
      <c r="A375" s="208" t="s">
        <v>466</v>
      </c>
      <c r="B375" s="219">
        <v>950</v>
      </c>
      <c r="C375" s="220">
        <v>7</v>
      </c>
      <c r="D375" s="220">
        <v>5</v>
      </c>
      <c r="E375" s="213">
        <v>8600300000</v>
      </c>
      <c r="F375" s="148"/>
      <c r="G375" s="148"/>
      <c r="H375" s="171">
        <f>H376</f>
        <v>0</v>
      </c>
      <c r="I375" s="209">
        <f t="shared" si="74"/>
        <v>0</v>
      </c>
      <c r="J375" s="209">
        <f t="shared" si="81"/>
        <v>5</v>
      </c>
      <c r="K375" s="337">
        <f aca="true" t="shared" si="84" ref="K375:L381">K376</f>
        <v>5000</v>
      </c>
      <c r="L375" s="337">
        <f t="shared" si="84"/>
        <v>0</v>
      </c>
      <c r="M375" s="339">
        <f t="shared" si="76"/>
        <v>0</v>
      </c>
    </row>
    <row r="376" spans="1:13" ht="29.25" customHeight="1" hidden="1">
      <c r="A376" s="208" t="s">
        <v>474</v>
      </c>
      <c r="B376" s="219">
        <v>950</v>
      </c>
      <c r="C376" s="220">
        <v>7</v>
      </c>
      <c r="D376" s="220">
        <v>5</v>
      </c>
      <c r="E376" s="213">
        <v>8600307002</v>
      </c>
      <c r="F376" s="148"/>
      <c r="G376" s="148"/>
      <c r="H376" s="171">
        <f>H377</f>
        <v>0</v>
      </c>
      <c r="I376" s="209">
        <f t="shared" si="74"/>
        <v>0</v>
      </c>
      <c r="J376" s="209">
        <f t="shared" si="81"/>
        <v>5</v>
      </c>
      <c r="K376" s="337">
        <f t="shared" si="84"/>
        <v>5000</v>
      </c>
      <c r="L376" s="337">
        <f t="shared" si="84"/>
        <v>0</v>
      </c>
      <c r="M376" s="339">
        <f t="shared" si="76"/>
        <v>0</v>
      </c>
    </row>
    <row r="377" spans="1:13" ht="27" hidden="1">
      <c r="A377" s="140" t="s">
        <v>233</v>
      </c>
      <c r="B377" s="219">
        <v>950</v>
      </c>
      <c r="C377" s="220">
        <v>7</v>
      </c>
      <c r="D377" s="220">
        <v>5</v>
      </c>
      <c r="E377" s="213">
        <v>8600307002</v>
      </c>
      <c r="F377" s="214" t="s">
        <v>165</v>
      </c>
      <c r="G377" s="148"/>
      <c r="H377" s="171">
        <f>H378</f>
        <v>0</v>
      </c>
      <c r="I377" s="209">
        <f t="shared" si="74"/>
        <v>0</v>
      </c>
      <c r="J377" s="209">
        <f t="shared" si="81"/>
        <v>5</v>
      </c>
      <c r="K377" s="337">
        <f t="shared" si="84"/>
        <v>5000</v>
      </c>
      <c r="L377" s="337">
        <f t="shared" si="84"/>
        <v>0</v>
      </c>
      <c r="M377" s="339">
        <f t="shared" si="76"/>
        <v>0</v>
      </c>
    </row>
    <row r="378" spans="1:13" ht="27" hidden="1">
      <c r="A378" s="208" t="s">
        <v>254</v>
      </c>
      <c r="B378" s="219">
        <v>950</v>
      </c>
      <c r="C378" s="220">
        <v>7</v>
      </c>
      <c r="D378" s="220">
        <v>5</v>
      </c>
      <c r="E378" s="213">
        <v>8600307002</v>
      </c>
      <c r="F378" s="148" t="s">
        <v>255</v>
      </c>
      <c r="G378" s="148"/>
      <c r="H378" s="171"/>
      <c r="I378" s="209"/>
      <c r="J378" s="209">
        <f t="shared" si="81"/>
        <v>5</v>
      </c>
      <c r="K378" s="337">
        <f t="shared" si="84"/>
        <v>5000</v>
      </c>
      <c r="L378" s="337">
        <f t="shared" si="84"/>
        <v>0</v>
      </c>
      <c r="M378" s="339">
        <f t="shared" si="76"/>
        <v>0</v>
      </c>
    </row>
    <row r="379" spans="1:13" ht="27" hidden="1">
      <c r="A379" s="208" t="s">
        <v>256</v>
      </c>
      <c r="B379" s="219">
        <v>950</v>
      </c>
      <c r="C379" s="220">
        <v>7</v>
      </c>
      <c r="D379" s="220">
        <v>5</v>
      </c>
      <c r="E379" s="213">
        <v>8600307002</v>
      </c>
      <c r="F379" s="148" t="s">
        <v>257</v>
      </c>
      <c r="G379" s="148"/>
      <c r="H379" s="171"/>
      <c r="I379" s="209"/>
      <c r="J379" s="209">
        <f t="shared" si="81"/>
        <v>5</v>
      </c>
      <c r="K379" s="337">
        <f t="shared" si="84"/>
        <v>5000</v>
      </c>
      <c r="L379" s="337">
        <f t="shared" si="84"/>
        <v>0</v>
      </c>
      <c r="M379" s="339">
        <f t="shared" si="76"/>
        <v>0</v>
      </c>
    </row>
    <row r="380" spans="1:13" ht="15" hidden="1">
      <c r="A380" s="208" t="s">
        <v>68</v>
      </c>
      <c r="B380" s="148" t="s">
        <v>201</v>
      </c>
      <c r="C380" s="148" t="s">
        <v>208</v>
      </c>
      <c r="D380" s="148" t="s">
        <v>204</v>
      </c>
      <c r="E380" s="213">
        <v>8600307002</v>
      </c>
      <c r="F380" s="148" t="s">
        <v>257</v>
      </c>
      <c r="G380" s="148" t="s">
        <v>165</v>
      </c>
      <c r="H380" s="171"/>
      <c r="I380" s="209"/>
      <c r="J380" s="209">
        <f t="shared" si="81"/>
        <v>5</v>
      </c>
      <c r="K380" s="337">
        <f t="shared" si="84"/>
        <v>5000</v>
      </c>
      <c r="L380" s="337">
        <f t="shared" si="84"/>
        <v>0</v>
      </c>
      <c r="M380" s="339">
        <f t="shared" si="76"/>
        <v>0</v>
      </c>
    </row>
    <row r="381" spans="1:13" ht="15" hidden="1">
      <c r="A381" s="208" t="s">
        <v>176</v>
      </c>
      <c r="B381" s="148" t="s">
        <v>201</v>
      </c>
      <c r="C381" s="148" t="s">
        <v>208</v>
      </c>
      <c r="D381" s="148" t="s">
        <v>204</v>
      </c>
      <c r="E381" s="213">
        <v>8600307002</v>
      </c>
      <c r="F381" s="148" t="s">
        <v>257</v>
      </c>
      <c r="G381" s="148" t="s">
        <v>177</v>
      </c>
      <c r="H381" s="171"/>
      <c r="I381" s="209"/>
      <c r="J381" s="209">
        <f t="shared" si="81"/>
        <v>5</v>
      </c>
      <c r="K381" s="337">
        <f t="shared" si="84"/>
        <v>5000</v>
      </c>
      <c r="L381" s="337">
        <f t="shared" si="84"/>
        <v>0</v>
      </c>
      <c r="M381" s="339">
        <f t="shared" si="76"/>
        <v>0</v>
      </c>
    </row>
    <row r="382" spans="1:13" ht="15" hidden="1">
      <c r="A382" s="208" t="s">
        <v>184</v>
      </c>
      <c r="B382" s="148" t="s">
        <v>201</v>
      </c>
      <c r="C382" s="148" t="s">
        <v>208</v>
      </c>
      <c r="D382" s="148" t="s">
        <v>204</v>
      </c>
      <c r="E382" s="213">
        <v>8600307002</v>
      </c>
      <c r="F382" s="148" t="s">
        <v>257</v>
      </c>
      <c r="G382" s="148" t="s">
        <v>185</v>
      </c>
      <c r="H382" s="171"/>
      <c r="I382" s="209"/>
      <c r="J382" s="209">
        <f t="shared" si="81"/>
        <v>5</v>
      </c>
      <c r="K382" s="337">
        <v>5000</v>
      </c>
      <c r="L382" s="337">
        <v>0</v>
      </c>
      <c r="M382" s="339">
        <f t="shared" si="76"/>
        <v>0</v>
      </c>
    </row>
    <row r="383" spans="1:13" ht="15">
      <c r="A383" s="114" t="s">
        <v>222</v>
      </c>
      <c r="B383" s="112" t="s">
        <v>201</v>
      </c>
      <c r="C383" s="112" t="s">
        <v>209</v>
      </c>
      <c r="D383" s="112"/>
      <c r="E383" s="112"/>
      <c r="F383" s="112"/>
      <c r="G383" s="113"/>
      <c r="H383" s="335">
        <f>H384</f>
        <v>6556288.140000001</v>
      </c>
      <c r="I383" s="206">
        <f t="shared" si="74"/>
        <v>6556.288140000001</v>
      </c>
      <c r="J383" s="206">
        <f t="shared" si="81"/>
        <v>5325.39954</v>
      </c>
      <c r="K383" s="340">
        <f>K384</f>
        <v>5325399.54</v>
      </c>
      <c r="L383" s="340">
        <f>L384</f>
        <v>5277317.91</v>
      </c>
      <c r="M383" s="336">
        <f t="shared" si="76"/>
        <v>5277.31791</v>
      </c>
    </row>
    <row r="384" spans="1:13" ht="15">
      <c r="A384" s="114" t="s">
        <v>90</v>
      </c>
      <c r="B384" s="112" t="s">
        <v>201</v>
      </c>
      <c r="C384" s="112" t="s">
        <v>209</v>
      </c>
      <c r="D384" s="112" t="s">
        <v>163</v>
      </c>
      <c r="E384" s="112"/>
      <c r="F384" s="112"/>
      <c r="G384" s="112"/>
      <c r="H384" s="335">
        <f>H385+H399+H440</f>
        <v>6556288.140000001</v>
      </c>
      <c r="I384" s="206">
        <f t="shared" si="74"/>
        <v>6556.288140000001</v>
      </c>
      <c r="J384" s="206">
        <f t="shared" si="81"/>
        <v>5325.39954</v>
      </c>
      <c r="K384" s="340">
        <f>K385+K399+K440</f>
        <v>5325399.54</v>
      </c>
      <c r="L384" s="340">
        <f>L385+L399+L440</f>
        <v>5277317.91</v>
      </c>
      <c r="M384" s="336">
        <f t="shared" si="76"/>
        <v>5277.31791</v>
      </c>
    </row>
    <row r="385" spans="1:13" ht="15" hidden="1">
      <c r="A385" s="115" t="s">
        <v>443</v>
      </c>
      <c r="B385" s="116" t="s">
        <v>201</v>
      </c>
      <c r="C385" s="116" t="s">
        <v>209</v>
      </c>
      <c r="D385" s="116" t="s">
        <v>163</v>
      </c>
      <c r="E385" s="116" t="s">
        <v>7</v>
      </c>
      <c r="F385" s="116"/>
      <c r="G385" s="116"/>
      <c r="H385" s="173">
        <f>H386</f>
        <v>5078300</v>
      </c>
      <c r="I385" s="209">
        <f t="shared" si="74"/>
        <v>5078.3</v>
      </c>
      <c r="J385" s="209">
        <f t="shared" si="81"/>
        <v>4825.488</v>
      </c>
      <c r="K385" s="341">
        <f aca="true" t="shared" si="85" ref="K385:L387">K386</f>
        <v>4825488</v>
      </c>
      <c r="L385" s="341">
        <f t="shared" si="85"/>
        <v>4825488</v>
      </c>
      <c r="M385" s="337">
        <f t="shared" si="76"/>
        <v>4825.488</v>
      </c>
    </row>
    <row r="386" spans="1:13" ht="24.75" customHeight="1" hidden="1">
      <c r="A386" s="115" t="s">
        <v>444</v>
      </c>
      <c r="B386" s="116" t="s">
        <v>201</v>
      </c>
      <c r="C386" s="116" t="s">
        <v>209</v>
      </c>
      <c r="D386" s="116" t="s">
        <v>163</v>
      </c>
      <c r="E386" s="116" t="s">
        <v>446</v>
      </c>
      <c r="F386" s="116"/>
      <c r="G386" s="116"/>
      <c r="H386" s="173">
        <f>H387</f>
        <v>5078300</v>
      </c>
      <c r="I386" s="209">
        <f t="shared" si="74"/>
        <v>5078.3</v>
      </c>
      <c r="J386" s="209">
        <f t="shared" si="81"/>
        <v>4825.488</v>
      </c>
      <c r="K386" s="341">
        <f t="shared" si="85"/>
        <v>4825488</v>
      </c>
      <c r="L386" s="341">
        <f t="shared" si="85"/>
        <v>4825488</v>
      </c>
      <c r="M386" s="337">
        <f t="shared" si="76"/>
        <v>4825.488</v>
      </c>
    </row>
    <row r="387" spans="1:13" ht="24.75" customHeight="1" hidden="1">
      <c r="A387" s="115" t="s">
        <v>445</v>
      </c>
      <c r="B387" s="116" t="s">
        <v>201</v>
      </c>
      <c r="C387" s="116" t="s">
        <v>209</v>
      </c>
      <c r="D387" s="116" t="s">
        <v>163</v>
      </c>
      <c r="E387" s="116" t="s">
        <v>447</v>
      </c>
      <c r="F387" s="116"/>
      <c r="G387" s="116"/>
      <c r="H387" s="173">
        <f>H388</f>
        <v>5078300</v>
      </c>
      <c r="I387" s="209">
        <f t="shared" si="74"/>
        <v>5078.3</v>
      </c>
      <c r="J387" s="209">
        <f t="shared" si="81"/>
        <v>4825.488</v>
      </c>
      <c r="K387" s="341">
        <f t="shared" si="85"/>
        <v>4825488</v>
      </c>
      <c r="L387" s="341">
        <f t="shared" si="85"/>
        <v>4825488</v>
      </c>
      <c r="M387" s="337">
        <f t="shared" si="76"/>
        <v>4825.488</v>
      </c>
    </row>
    <row r="388" spans="1:13" ht="53.25" hidden="1">
      <c r="A388" s="115" t="s">
        <v>156</v>
      </c>
      <c r="B388" s="116" t="s">
        <v>201</v>
      </c>
      <c r="C388" s="116" t="s">
        <v>209</v>
      </c>
      <c r="D388" s="116" t="s">
        <v>163</v>
      </c>
      <c r="E388" s="116" t="s">
        <v>447</v>
      </c>
      <c r="F388" s="116" t="s">
        <v>157</v>
      </c>
      <c r="G388" s="116"/>
      <c r="H388" s="174">
        <f>H389+H395</f>
        <v>5078300</v>
      </c>
      <c r="I388" s="209">
        <f t="shared" si="74"/>
        <v>5078.3</v>
      </c>
      <c r="J388" s="209">
        <f t="shared" si="81"/>
        <v>4825.488</v>
      </c>
      <c r="K388" s="342">
        <f>K389+K395</f>
        <v>4825488</v>
      </c>
      <c r="L388" s="342">
        <f>L389+L395</f>
        <v>4825488</v>
      </c>
      <c r="M388" s="337">
        <f t="shared" si="76"/>
        <v>4825.488</v>
      </c>
    </row>
    <row r="389" spans="1:13" ht="15" hidden="1">
      <c r="A389" s="115" t="s">
        <v>268</v>
      </c>
      <c r="B389" s="116" t="s">
        <v>201</v>
      </c>
      <c r="C389" s="116" t="s">
        <v>209</v>
      </c>
      <c r="D389" s="116" t="s">
        <v>163</v>
      </c>
      <c r="E389" s="116" t="s">
        <v>447</v>
      </c>
      <c r="F389" s="116" t="s">
        <v>269</v>
      </c>
      <c r="G389" s="116"/>
      <c r="H389" s="174">
        <f>H390</f>
        <v>3851000</v>
      </c>
      <c r="I389" s="209">
        <f t="shared" si="74"/>
        <v>3851</v>
      </c>
      <c r="J389" s="209">
        <f t="shared" si="81"/>
        <v>3705.98</v>
      </c>
      <c r="K389" s="342">
        <f aca="true" t="shared" si="86" ref="K389:L391">K390</f>
        <v>3705980</v>
      </c>
      <c r="L389" s="342">
        <f t="shared" si="86"/>
        <v>3705980</v>
      </c>
      <c r="M389" s="337">
        <f t="shared" si="76"/>
        <v>3705.98</v>
      </c>
    </row>
    <row r="390" spans="1:13" ht="15" hidden="1">
      <c r="A390" s="140" t="s">
        <v>68</v>
      </c>
      <c r="B390" s="141">
        <v>950</v>
      </c>
      <c r="C390" s="142">
        <v>8</v>
      </c>
      <c r="D390" s="142">
        <v>1</v>
      </c>
      <c r="E390" s="116" t="s">
        <v>447</v>
      </c>
      <c r="F390" s="143">
        <v>111</v>
      </c>
      <c r="G390" s="142">
        <v>200</v>
      </c>
      <c r="H390" s="175">
        <f>H391+H393</f>
        <v>3851000</v>
      </c>
      <c r="I390" s="209">
        <f t="shared" si="74"/>
        <v>3851</v>
      </c>
      <c r="J390" s="209">
        <f t="shared" si="81"/>
        <v>3705.98</v>
      </c>
      <c r="K390" s="209">
        <f>K391+K393</f>
        <v>3705980</v>
      </c>
      <c r="L390" s="209">
        <f>L391+L393</f>
        <v>3705980</v>
      </c>
      <c r="M390" s="337">
        <f t="shared" si="76"/>
        <v>3705.98</v>
      </c>
    </row>
    <row r="391" spans="1:13" ht="15" hidden="1">
      <c r="A391" s="140" t="s">
        <v>166</v>
      </c>
      <c r="B391" s="141">
        <v>950</v>
      </c>
      <c r="C391" s="142">
        <v>8</v>
      </c>
      <c r="D391" s="142">
        <v>1</v>
      </c>
      <c r="E391" s="116" t="s">
        <v>447</v>
      </c>
      <c r="F391" s="143">
        <v>111</v>
      </c>
      <c r="G391" s="142">
        <v>210</v>
      </c>
      <c r="H391" s="175">
        <f>H392</f>
        <v>3850000</v>
      </c>
      <c r="I391" s="209">
        <f t="shared" si="74"/>
        <v>3850</v>
      </c>
      <c r="J391" s="209">
        <f t="shared" si="81"/>
        <v>3705.98</v>
      </c>
      <c r="K391" s="209">
        <f t="shared" si="86"/>
        <v>3705980</v>
      </c>
      <c r="L391" s="209">
        <f t="shared" si="86"/>
        <v>3705980</v>
      </c>
      <c r="M391" s="337">
        <f t="shared" si="76"/>
        <v>3705.98</v>
      </c>
    </row>
    <row r="392" spans="1:13" ht="15" hidden="1">
      <c r="A392" s="140" t="s">
        <v>168</v>
      </c>
      <c r="B392" s="141">
        <v>950</v>
      </c>
      <c r="C392" s="142">
        <v>8</v>
      </c>
      <c r="D392" s="142">
        <v>1</v>
      </c>
      <c r="E392" s="116" t="s">
        <v>447</v>
      </c>
      <c r="F392" s="143">
        <v>111</v>
      </c>
      <c r="G392" s="142">
        <v>211</v>
      </c>
      <c r="H392" s="175">
        <v>3850000</v>
      </c>
      <c r="I392" s="209">
        <f t="shared" si="74"/>
        <v>3850</v>
      </c>
      <c r="J392" s="209">
        <f t="shared" si="81"/>
        <v>3705.98</v>
      </c>
      <c r="K392" s="209">
        <v>3705980</v>
      </c>
      <c r="L392" s="209">
        <v>3705980</v>
      </c>
      <c r="M392" s="337">
        <f t="shared" si="76"/>
        <v>3705.98</v>
      </c>
    </row>
    <row r="393" spans="1:13" ht="15" hidden="1">
      <c r="A393" s="211" t="s">
        <v>172</v>
      </c>
      <c r="B393" s="142">
        <v>950</v>
      </c>
      <c r="C393" s="142">
        <v>8</v>
      </c>
      <c r="D393" s="142">
        <v>1</v>
      </c>
      <c r="E393" s="116" t="s">
        <v>447</v>
      </c>
      <c r="F393" s="143">
        <v>111</v>
      </c>
      <c r="G393" s="142">
        <v>260</v>
      </c>
      <c r="H393" s="175">
        <f>H394</f>
        <v>1000</v>
      </c>
      <c r="I393" s="209">
        <f t="shared" si="74"/>
        <v>1</v>
      </c>
      <c r="J393" s="209">
        <f t="shared" si="81"/>
        <v>0</v>
      </c>
      <c r="K393" s="209">
        <f>K394</f>
        <v>0</v>
      </c>
      <c r="L393" s="209">
        <f>L394</f>
        <v>0</v>
      </c>
      <c r="M393" s="337">
        <f t="shared" si="76"/>
        <v>0</v>
      </c>
    </row>
    <row r="394" spans="1:13" ht="17.25" customHeight="1" hidden="1">
      <c r="A394" s="158" t="s">
        <v>321</v>
      </c>
      <c r="B394" s="142">
        <v>950</v>
      </c>
      <c r="C394" s="142">
        <v>8</v>
      </c>
      <c r="D394" s="142">
        <v>1</v>
      </c>
      <c r="E394" s="116" t="s">
        <v>447</v>
      </c>
      <c r="F394" s="143">
        <v>111</v>
      </c>
      <c r="G394" s="142">
        <v>266</v>
      </c>
      <c r="H394" s="175">
        <v>1000</v>
      </c>
      <c r="I394" s="209">
        <f t="shared" si="74"/>
        <v>1</v>
      </c>
      <c r="J394" s="209">
        <f t="shared" si="81"/>
        <v>0</v>
      </c>
      <c r="K394" s="209">
        <v>0</v>
      </c>
      <c r="L394" s="209">
        <v>0</v>
      </c>
      <c r="M394" s="337">
        <f t="shared" si="76"/>
        <v>0</v>
      </c>
    </row>
    <row r="395" spans="1:13" ht="39.75" hidden="1">
      <c r="A395" s="121" t="s">
        <v>270</v>
      </c>
      <c r="B395" s="141">
        <v>950</v>
      </c>
      <c r="C395" s="142">
        <v>8</v>
      </c>
      <c r="D395" s="142">
        <v>1</v>
      </c>
      <c r="E395" s="116" t="s">
        <v>447</v>
      </c>
      <c r="F395" s="143">
        <v>119</v>
      </c>
      <c r="G395" s="142"/>
      <c r="H395" s="175">
        <f>H397</f>
        <v>1227300</v>
      </c>
      <c r="I395" s="209">
        <f t="shared" si="74"/>
        <v>1227.3</v>
      </c>
      <c r="J395" s="209">
        <f t="shared" si="81"/>
        <v>1119.508</v>
      </c>
      <c r="K395" s="209">
        <f>K397</f>
        <v>1119508</v>
      </c>
      <c r="L395" s="209">
        <f>L397</f>
        <v>1119508</v>
      </c>
      <c r="M395" s="337">
        <f t="shared" si="76"/>
        <v>1119.508</v>
      </c>
    </row>
    <row r="396" spans="1:13" ht="15" hidden="1">
      <c r="A396" s="140" t="s">
        <v>68</v>
      </c>
      <c r="B396" s="141">
        <v>950</v>
      </c>
      <c r="C396" s="142">
        <v>8</v>
      </c>
      <c r="D396" s="142">
        <v>1</v>
      </c>
      <c r="E396" s="116" t="s">
        <v>447</v>
      </c>
      <c r="F396" s="143">
        <v>119</v>
      </c>
      <c r="G396" s="142">
        <v>200</v>
      </c>
      <c r="H396" s="175">
        <f>H397</f>
        <v>1227300</v>
      </c>
      <c r="I396" s="209">
        <f t="shared" si="74"/>
        <v>1227.3</v>
      </c>
      <c r="J396" s="209">
        <f t="shared" si="81"/>
        <v>1119.508</v>
      </c>
      <c r="K396" s="209">
        <f>K397</f>
        <v>1119508</v>
      </c>
      <c r="L396" s="209">
        <f>L397</f>
        <v>1119508</v>
      </c>
      <c r="M396" s="337">
        <f t="shared" si="76"/>
        <v>1119.508</v>
      </c>
    </row>
    <row r="397" spans="1:13" ht="15" hidden="1">
      <c r="A397" s="140" t="s">
        <v>166</v>
      </c>
      <c r="B397" s="141">
        <v>950</v>
      </c>
      <c r="C397" s="142">
        <v>8</v>
      </c>
      <c r="D397" s="142">
        <v>1</v>
      </c>
      <c r="E397" s="116" t="s">
        <v>447</v>
      </c>
      <c r="F397" s="143">
        <v>119</v>
      </c>
      <c r="G397" s="142">
        <v>210</v>
      </c>
      <c r="H397" s="175">
        <f>H398</f>
        <v>1227300</v>
      </c>
      <c r="I397" s="209">
        <f t="shared" si="74"/>
        <v>1227.3</v>
      </c>
      <c r="J397" s="209">
        <f t="shared" si="81"/>
        <v>1119.508</v>
      </c>
      <c r="K397" s="209">
        <f>K398</f>
        <v>1119508</v>
      </c>
      <c r="L397" s="209">
        <f>L398</f>
        <v>1119508</v>
      </c>
      <c r="M397" s="337">
        <f t="shared" si="76"/>
        <v>1119.508</v>
      </c>
    </row>
    <row r="398" spans="1:13" ht="15" hidden="1">
      <c r="A398" s="140" t="s">
        <v>170</v>
      </c>
      <c r="B398" s="141">
        <v>950</v>
      </c>
      <c r="C398" s="142">
        <v>8</v>
      </c>
      <c r="D398" s="142">
        <v>1</v>
      </c>
      <c r="E398" s="116" t="s">
        <v>447</v>
      </c>
      <c r="F398" s="143">
        <v>119</v>
      </c>
      <c r="G398" s="142">
        <v>213</v>
      </c>
      <c r="H398" s="175">
        <v>1227300</v>
      </c>
      <c r="I398" s="209">
        <f t="shared" si="74"/>
        <v>1227.3</v>
      </c>
      <c r="J398" s="209">
        <f t="shared" si="81"/>
        <v>1119.508</v>
      </c>
      <c r="K398" s="209">
        <v>1119508</v>
      </c>
      <c r="L398" s="209">
        <v>1119508</v>
      </c>
      <c r="M398" s="337">
        <f t="shared" si="76"/>
        <v>1119.508</v>
      </c>
    </row>
    <row r="399" spans="1:13" ht="27" hidden="1">
      <c r="A399" s="158" t="s">
        <v>540</v>
      </c>
      <c r="B399" s="141">
        <v>950</v>
      </c>
      <c r="C399" s="142">
        <v>8</v>
      </c>
      <c r="D399" s="142">
        <v>1</v>
      </c>
      <c r="E399" s="116" t="s">
        <v>331</v>
      </c>
      <c r="F399" s="143"/>
      <c r="G399" s="142"/>
      <c r="H399" s="175">
        <f>H400+H425</f>
        <v>1474988.1400000001</v>
      </c>
      <c r="I399" s="209">
        <f t="shared" si="74"/>
        <v>1474.9881400000002</v>
      </c>
      <c r="J399" s="209">
        <f t="shared" si="81"/>
        <v>496.91154</v>
      </c>
      <c r="K399" s="209">
        <f>K400+K425</f>
        <v>496911.54</v>
      </c>
      <c r="L399" s="209">
        <f>L400+L425</f>
        <v>451829.91</v>
      </c>
      <c r="M399" s="337">
        <f t="shared" si="76"/>
        <v>451.82991</v>
      </c>
    </row>
    <row r="400" spans="1:13" ht="25.5" customHeight="1" hidden="1">
      <c r="A400" s="186" t="s">
        <v>349</v>
      </c>
      <c r="B400" s="141">
        <v>950</v>
      </c>
      <c r="C400" s="142">
        <v>8</v>
      </c>
      <c r="D400" s="142">
        <v>1</v>
      </c>
      <c r="E400" s="116" t="s">
        <v>350</v>
      </c>
      <c r="F400" s="143"/>
      <c r="G400" s="142"/>
      <c r="H400" s="175">
        <f>H401+H409</f>
        <v>1378988.1400000001</v>
      </c>
      <c r="I400" s="209">
        <f t="shared" si="74"/>
        <v>1378.9881400000002</v>
      </c>
      <c r="J400" s="209">
        <f t="shared" si="81"/>
        <v>429.91154</v>
      </c>
      <c r="K400" s="209">
        <f>K401+K409</f>
        <v>429911.54</v>
      </c>
      <c r="L400" s="209">
        <f>L401+L409</f>
        <v>383829.91</v>
      </c>
      <c r="M400" s="337">
        <f t="shared" si="76"/>
        <v>383.82991</v>
      </c>
    </row>
    <row r="401" spans="1:13" ht="27" hidden="1">
      <c r="A401" s="180" t="s">
        <v>351</v>
      </c>
      <c r="B401" s="141">
        <v>950</v>
      </c>
      <c r="C401" s="142">
        <v>8</v>
      </c>
      <c r="D401" s="142">
        <v>1</v>
      </c>
      <c r="E401" s="116" t="s">
        <v>352</v>
      </c>
      <c r="F401" s="143"/>
      <c r="G401" s="148"/>
      <c r="H401" s="175">
        <f>H402</f>
        <v>0</v>
      </c>
      <c r="I401" s="209">
        <f t="shared" si="74"/>
        <v>0</v>
      </c>
      <c r="J401" s="209">
        <f t="shared" si="81"/>
        <v>0</v>
      </c>
      <c r="K401" s="209">
        <f aca="true" t="shared" si="87" ref="K401:L405">K402</f>
        <v>0</v>
      </c>
      <c r="L401" s="209">
        <f t="shared" si="87"/>
        <v>0</v>
      </c>
      <c r="M401" s="337">
        <f t="shared" si="76"/>
        <v>0</v>
      </c>
    </row>
    <row r="402" spans="1:13" ht="27" hidden="1">
      <c r="A402" s="140" t="s">
        <v>271</v>
      </c>
      <c r="B402" s="141">
        <v>950</v>
      </c>
      <c r="C402" s="142">
        <v>8</v>
      </c>
      <c r="D402" s="142">
        <v>1</v>
      </c>
      <c r="E402" s="116" t="s">
        <v>352</v>
      </c>
      <c r="F402" s="143">
        <v>200</v>
      </c>
      <c r="G402" s="142"/>
      <c r="H402" s="175">
        <f>H403</f>
        <v>0</v>
      </c>
      <c r="I402" s="209">
        <f t="shared" si="74"/>
        <v>0</v>
      </c>
      <c r="J402" s="209">
        <f t="shared" si="81"/>
        <v>0</v>
      </c>
      <c r="K402" s="209">
        <f t="shared" si="87"/>
        <v>0</v>
      </c>
      <c r="L402" s="209">
        <f t="shared" si="87"/>
        <v>0</v>
      </c>
      <c r="M402" s="337">
        <f t="shared" si="76"/>
        <v>0</v>
      </c>
    </row>
    <row r="403" spans="1:13" ht="27" hidden="1">
      <c r="A403" s="140" t="s">
        <v>254</v>
      </c>
      <c r="B403" s="141">
        <v>950</v>
      </c>
      <c r="C403" s="142">
        <v>8</v>
      </c>
      <c r="D403" s="142">
        <v>1</v>
      </c>
      <c r="E403" s="116" t="s">
        <v>352</v>
      </c>
      <c r="F403" s="143">
        <v>240</v>
      </c>
      <c r="G403" s="142"/>
      <c r="H403" s="175">
        <f>H404</f>
        <v>0</v>
      </c>
      <c r="I403" s="209">
        <f t="shared" si="74"/>
        <v>0</v>
      </c>
      <c r="J403" s="209">
        <f t="shared" si="81"/>
        <v>0</v>
      </c>
      <c r="K403" s="209">
        <f t="shared" si="87"/>
        <v>0</v>
      </c>
      <c r="L403" s="209">
        <f t="shared" si="87"/>
        <v>0</v>
      </c>
      <c r="M403" s="337">
        <f t="shared" si="76"/>
        <v>0</v>
      </c>
    </row>
    <row r="404" spans="1:13" ht="15" hidden="1">
      <c r="A404" s="140" t="s">
        <v>355</v>
      </c>
      <c r="B404" s="141">
        <v>950</v>
      </c>
      <c r="C404" s="142">
        <v>8</v>
      </c>
      <c r="D404" s="142">
        <v>1</v>
      </c>
      <c r="E404" s="116" t="s">
        <v>352</v>
      </c>
      <c r="F404" s="143">
        <v>244</v>
      </c>
      <c r="G404" s="142"/>
      <c r="H404" s="175">
        <f>H405</f>
        <v>0</v>
      </c>
      <c r="I404" s="209">
        <f t="shared" si="74"/>
        <v>0</v>
      </c>
      <c r="J404" s="209">
        <f t="shared" si="81"/>
        <v>0</v>
      </c>
      <c r="K404" s="209">
        <f t="shared" si="87"/>
        <v>0</v>
      </c>
      <c r="L404" s="209">
        <f t="shared" si="87"/>
        <v>0</v>
      </c>
      <c r="M404" s="337">
        <f t="shared" si="76"/>
        <v>0</v>
      </c>
    </row>
    <row r="405" spans="1:13" ht="15" hidden="1">
      <c r="A405" s="208" t="s">
        <v>70</v>
      </c>
      <c r="B405" s="141">
        <v>950</v>
      </c>
      <c r="C405" s="142">
        <v>8</v>
      </c>
      <c r="D405" s="142">
        <v>1</v>
      </c>
      <c r="E405" s="116" t="s">
        <v>352</v>
      </c>
      <c r="F405" s="143">
        <v>244</v>
      </c>
      <c r="G405" s="142">
        <v>300</v>
      </c>
      <c r="H405" s="175">
        <f>H406</f>
        <v>0</v>
      </c>
      <c r="I405" s="209">
        <f t="shared" si="74"/>
        <v>0</v>
      </c>
      <c r="J405" s="209">
        <f t="shared" si="81"/>
        <v>0</v>
      </c>
      <c r="K405" s="209">
        <f t="shared" si="87"/>
        <v>0</v>
      </c>
      <c r="L405" s="209">
        <f t="shared" si="87"/>
        <v>0</v>
      </c>
      <c r="M405" s="337">
        <f t="shared" si="76"/>
        <v>0</v>
      </c>
    </row>
    <row r="406" spans="1:13" ht="15" hidden="1">
      <c r="A406" s="208" t="s">
        <v>191</v>
      </c>
      <c r="B406" s="141">
        <v>950</v>
      </c>
      <c r="C406" s="142">
        <v>8</v>
      </c>
      <c r="D406" s="142">
        <v>1</v>
      </c>
      <c r="E406" s="116" t="s">
        <v>352</v>
      </c>
      <c r="F406" s="143">
        <v>244</v>
      </c>
      <c r="G406" s="142">
        <v>340</v>
      </c>
      <c r="H406" s="175">
        <f>H407+H408</f>
        <v>0</v>
      </c>
      <c r="I406" s="209">
        <f t="shared" si="74"/>
        <v>0</v>
      </c>
      <c r="J406" s="209">
        <f t="shared" si="81"/>
        <v>0</v>
      </c>
      <c r="K406" s="209">
        <f>K407+K408</f>
        <v>0</v>
      </c>
      <c r="L406" s="209">
        <f>L407+L408</f>
        <v>0</v>
      </c>
      <c r="M406" s="337">
        <f t="shared" si="76"/>
        <v>0</v>
      </c>
    </row>
    <row r="407" spans="1:13" ht="15" hidden="1">
      <c r="A407" s="158" t="s">
        <v>329</v>
      </c>
      <c r="B407" s="141">
        <v>950</v>
      </c>
      <c r="C407" s="142">
        <v>8</v>
      </c>
      <c r="D407" s="142">
        <v>1</v>
      </c>
      <c r="E407" s="116" t="s">
        <v>352</v>
      </c>
      <c r="F407" s="143">
        <v>244</v>
      </c>
      <c r="G407" s="142">
        <v>344</v>
      </c>
      <c r="H407" s="175">
        <v>0</v>
      </c>
      <c r="I407" s="209">
        <f t="shared" si="74"/>
        <v>0</v>
      </c>
      <c r="J407" s="209">
        <f t="shared" si="81"/>
        <v>0</v>
      </c>
      <c r="K407" s="209">
        <v>0</v>
      </c>
      <c r="L407" s="209">
        <v>0</v>
      </c>
      <c r="M407" s="337">
        <f t="shared" si="76"/>
        <v>0</v>
      </c>
    </row>
    <row r="408" spans="1:13" ht="15" hidden="1">
      <c r="A408" s="158" t="s">
        <v>324</v>
      </c>
      <c r="B408" s="141">
        <v>950</v>
      </c>
      <c r="C408" s="142">
        <v>8</v>
      </c>
      <c r="D408" s="142">
        <v>1</v>
      </c>
      <c r="E408" s="116" t="s">
        <v>352</v>
      </c>
      <c r="F408" s="143">
        <v>244</v>
      </c>
      <c r="G408" s="142">
        <v>346</v>
      </c>
      <c r="H408" s="175">
        <v>0</v>
      </c>
      <c r="I408" s="209">
        <f t="shared" si="74"/>
        <v>0</v>
      </c>
      <c r="J408" s="209"/>
      <c r="K408" s="209"/>
      <c r="L408" s="209"/>
      <c r="M408" s="337"/>
    </row>
    <row r="409" spans="1:13" ht="27.75" customHeight="1" hidden="1">
      <c r="A409" s="180" t="s">
        <v>353</v>
      </c>
      <c r="B409" s="141">
        <v>950</v>
      </c>
      <c r="C409" s="142">
        <v>8</v>
      </c>
      <c r="D409" s="142">
        <v>1</v>
      </c>
      <c r="E409" s="116" t="s">
        <v>354</v>
      </c>
      <c r="F409" s="143"/>
      <c r="G409" s="148"/>
      <c r="H409" s="171">
        <f>H410</f>
        <v>1378988.1400000001</v>
      </c>
      <c r="I409" s="209">
        <f t="shared" si="74"/>
        <v>1378.9881400000002</v>
      </c>
      <c r="J409" s="209">
        <f t="shared" si="81"/>
        <v>429.91154</v>
      </c>
      <c r="K409" s="337">
        <f>K410</f>
        <v>429911.54</v>
      </c>
      <c r="L409" s="337">
        <f>L410</f>
        <v>383829.91</v>
      </c>
      <c r="M409" s="337">
        <f t="shared" si="76"/>
        <v>383.82991</v>
      </c>
    </row>
    <row r="410" spans="1:13" ht="27" hidden="1">
      <c r="A410" s="140" t="s">
        <v>271</v>
      </c>
      <c r="B410" s="141">
        <v>950</v>
      </c>
      <c r="C410" s="142">
        <v>8</v>
      </c>
      <c r="D410" s="142">
        <v>1</v>
      </c>
      <c r="E410" s="116" t="s">
        <v>354</v>
      </c>
      <c r="F410" s="143">
        <v>200</v>
      </c>
      <c r="G410" s="148"/>
      <c r="H410" s="171">
        <f>H411</f>
        <v>1378988.1400000001</v>
      </c>
      <c r="I410" s="209">
        <f t="shared" si="74"/>
        <v>1378.9881400000002</v>
      </c>
      <c r="J410" s="209">
        <f t="shared" si="81"/>
        <v>429.91154</v>
      </c>
      <c r="K410" s="337">
        <f>K411</f>
        <v>429911.54</v>
      </c>
      <c r="L410" s="337">
        <f>L411</f>
        <v>383829.91</v>
      </c>
      <c r="M410" s="337">
        <f aca="true" t="shared" si="88" ref="M410:M428">L410/1000</f>
        <v>383.82991</v>
      </c>
    </row>
    <row r="411" spans="1:13" ht="27" hidden="1">
      <c r="A411" s="140" t="s">
        <v>254</v>
      </c>
      <c r="B411" s="141">
        <v>950</v>
      </c>
      <c r="C411" s="142">
        <v>8</v>
      </c>
      <c r="D411" s="142">
        <v>1</v>
      </c>
      <c r="E411" s="116" t="s">
        <v>354</v>
      </c>
      <c r="F411" s="143">
        <v>240</v>
      </c>
      <c r="G411" s="148"/>
      <c r="H411" s="171">
        <f>H412+H424</f>
        <v>1378988.1400000001</v>
      </c>
      <c r="I411" s="209">
        <f aca="true" t="shared" si="89" ref="I411:I457">H411/1000</f>
        <v>1378.9881400000002</v>
      </c>
      <c r="J411" s="209">
        <f t="shared" si="81"/>
        <v>429.91154</v>
      </c>
      <c r="K411" s="337">
        <f>K412+K424</f>
        <v>429911.54</v>
      </c>
      <c r="L411" s="337">
        <f>L412+L424</f>
        <v>383829.91</v>
      </c>
      <c r="M411" s="337">
        <f t="shared" si="88"/>
        <v>383.82991</v>
      </c>
    </row>
    <row r="412" spans="1:13" ht="15" hidden="1">
      <c r="A412" s="140" t="s">
        <v>355</v>
      </c>
      <c r="B412" s="141">
        <v>950</v>
      </c>
      <c r="C412" s="142">
        <v>8</v>
      </c>
      <c r="D412" s="142">
        <v>1</v>
      </c>
      <c r="E412" s="116" t="s">
        <v>354</v>
      </c>
      <c r="F412" s="143">
        <v>244</v>
      </c>
      <c r="G412" s="148"/>
      <c r="H412" s="171">
        <f>H413+H418</f>
        <v>353600</v>
      </c>
      <c r="I412" s="209">
        <f t="shared" si="89"/>
        <v>353.6</v>
      </c>
      <c r="J412" s="209">
        <f t="shared" si="81"/>
        <v>0</v>
      </c>
      <c r="K412" s="337">
        <f>K413+K418</f>
        <v>0</v>
      </c>
      <c r="L412" s="337">
        <f>L413+L418</f>
        <v>0</v>
      </c>
      <c r="M412" s="337">
        <f t="shared" si="88"/>
        <v>0</v>
      </c>
    </row>
    <row r="413" spans="1:13" ht="15" hidden="1">
      <c r="A413" s="208" t="s">
        <v>68</v>
      </c>
      <c r="B413" s="141">
        <v>950</v>
      </c>
      <c r="C413" s="142">
        <v>8</v>
      </c>
      <c r="D413" s="142">
        <v>1</v>
      </c>
      <c r="E413" s="116" t="s">
        <v>354</v>
      </c>
      <c r="F413" s="148" t="s">
        <v>257</v>
      </c>
      <c r="G413" s="148" t="s">
        <v>165</v>
      </c>
      <c r="H413" s="210">
        <f>H414</f>
        <v>337600</v>
      </c>
      <c r="I413" s="209">
        <f t="shared" si="89"/>
        <v>337.6</v>
      </c>
      <c r="J413" s="209">
        <f t="shared" si="81"/>
        <v>0</v>
      </c>
      <c r="K413" s="338">
        <f>K414</f>
        <v>0</v>
      </c>
      <c r="L413" s="338">
        <f>L414</f>
        <v>0</v>
      </c>
      <c r="M413" s="337">
        <f t="shared" si="88"/>
        <v>0</v>
      </c>
    </row>
    <row r="414" spans="1:13" ht="15" hidden="1">
      <c r="A414" s="208" t="s">
        <v>176</v>
      </c>
      <c r="B414" s="141">
        <v>950</v>
      </c>
      <c r="C414" s="142">
        <v>8</v>
      </c>
      <c r="D414" s="142">
        <v>1</v>
      </c>
      <c r="E414" s="116" t="s">
        <v>354</v>
      </c>
      <c r="F414" s="148" t="s">
        <v>257</v>
      </c>
      <c r="G414" s="148" t="s">
        <v>177</v>
      </c>
      <c r="H414" s="210">
        <f>H415+H416+H417</f>
        <v>337600</v>
      </c>
      <c r="I414" s="209">
        <f t="shared" si="89"/>
        <v>337.6</v>
      </c>
      <c r="J414" s="209">
        <f t="shared" si="81"/>
        <v>0</v>
      </c>
      <c r="K414" s="338">
        <f>K415+K416+K417</f>
        <v>0</v>
      </c>
      <c r="L414" s="338">
        <f>L415+L416+L417</f>
        <v>0</v>
      </c>
      <c r="M414" s="337">
        <f t="shared" si="88"/>
        <v>0</v>
      </c>
    </row>
    <row r="415" spans="1:13" ht="15" hidden="1">
      <c r="A415" s="208" t="s">
        <v>180</v>
      </c>
      <c r="B415" s="141">
        <v>950</v>
      </c>
      <c r="C415" s="142">
        <v>8</v>
      </c>
      <c r="D415" s="142">
        <v>1</v>
      </c>
      <c r="E415" s="116" t="s">
        <v>354</v>
      </c>
      <c r="F415" s="148" t="s">
        <v>257</v>
      </c>
      <c r="G415" s="148" t="s">
        <v>181</v>
      </c>
      <c r="H415" s="210">
        <v>5000</v>
      </c>
      <c r="I415" s="209">
        <f t="shared" si="89"/>
        <v>5</v>
      </c>
      <c r="J415" s="209">
        <f t="shared" si="81"/>
        <v>0</v>
      </c>
      <c r="K415" s="338">
        <v>0</v>
      </c>
      <c r="L415" s="338">
        <v>0</v>
      </c>
      <c r="M415" s="337">
        <f t="shared" si="88"/>
        <v>0</v>
      </c>
    </row>
    <row r="416" spans="1:13" ht="15" hidden="1">
      <c r="A416" s="208" t="s">
        <v>182</v>
      </c>
      <c r="B416" s="141">
        <v>950</v>
      </c>
      <c r="C416" s="142">
        <v>8</v>
      </c>
      <c r="D416" s="142">
        <v>1</v>
      </c>
      <c r="E416" s="116" t="s">
        <v>354</v>
      </c>
      <c r="F416" s="148" t="s">
        <v>257</v>
      </c>
      <c r="G416" s="148" t="s">
        <v>183</v>
      </c>
      <c r="H416" s="210">
        <v>46600</v>
      </c>
      <c r="I416" s="209">
        <f t="shared" si="89"/>
        <v>46.6</v>
      </c>
      <c r="J416" s="209">
        <f t="shared" si="81"/>
        <v>0</v>
      </c>
      <c r="K416" s="338">
        <v>0</v>
      </c>
      <c r="L416" s="338">
        <v>0</v>
      </c>
      <c r="M416" s="337">
        <f t="shared" si="88"/>
        <v>0</v>
      </c>
    </row>
    <row r="417" spans="1:13" ht="15" hidden="1">
      <c r="A417" s="208" t="s">
        <v>184</v>
      </c>
      <c r="B417" s="141">
        <v>950</v>
      </c>
      <c r="C417" s="142">
        <v>8</v>
      </c>
      <c r="D417" s="142">
        <v>1</v>
      </c>
      <c r="E417" s="116" t="s">
        <v>354</v>
      </c>
      <c r="F417" s="148" t="s">
        <v>257</v>
      </c>
      <c r="G417" s="148" t="s">
        <v>185</v>
      </c>
      <c r="H417" s="210">
        <v>286000</v>
      </c>
      <c r="I417" s="209">
        <f t="shared" si="89"/>
        <v>286</v>
      </c>
      <c r="J417" s="209">
        <f t="shared" si="81"/>
        <v>0</v>
      </c>
      <c r="K417" s="338">
        <v>0</v>
      </c>
      <c r="L417" s="338">
        <v>0</v>
      </c>
      <c r="M417" s="337">
        <f t="shared" si="88"/>
        <v>0</v>
      </c>
    </row>
    <row r="418" spans="1:13" ht="13.5" customHeight="1" hidden="1">
      <c r="A418" s="208" t="s">
        <v>70</v>
      </c>
      <c r="B418" s="141">
        <v>950</v>
      </c>
      <c r="C418" s="142">
        <v>8</v>
      </c>
      <c r="D418" s="142">
        <v>1</v>
      </c>
      <c r="E418" s="116" t="s">
        <v>354</v>
      </c>
      <c r="F418" s="148" t="s">
        <v>257</v>
      </c>
      <c r="G418" s="148" t="s">
        <v>188</v>
      </c>
      <c r="H418" s="210">
        <f>H420+H419</f>
        <v>16000</v>
      </c>
      <c r="I418" s="209">
        <f t="shared" si="89"/>
        <v>16</v>
      </c>
      <c r="J418" s="209">
        <f t="shared" si="81"/>
        <v>0</v>
      </c>
      <c r="K418" s="338">
        <f>K420+K419</f>
        <v>0</v>
      </c>
      <c r="L418" s="338">
        <f>L420+L419</f>
        <v>0</v>
      </c>
      <c r="M418" s="337">
        <f t="shared" si="88"/>
        <v>0</v>
      </c>
    </row>
    <row r="419" spans="1:13" ht="15" hidden="1">
      <c r="A419" s="208" t="s">
        <v>189</v>
      </c>
      <c r="B419" s="141">
        <v>950</v>
      </c>
      <c r="C419" s="142">
        <v>8</v>
      </c>
      <c r="D419" s="142">
        <v>1</v>
      </c>
      <c r="E419" s="116" t="s">
        <v>354</v>
      </c>
      <c r="F419" s="148" t="s">
        <v>257</v>
      </c>
      <c r="G419" s="148" t="s">
        <v>190</v>
      </c>
      <c r="H419" s="210">
        <v>0</v>
      </c>
      <c r="I419" s="209">
        <f t="shared" si="89"/>
        <v>0</v>
      </c>
      <c r="J419" s="209">
        <f t="shared" si="81"/>
        <v>0</v>
      </c>
      <c r="K419" s="338">
        <v>0</v>
      </c>
      <c r="L419" s="338">
        <v>0</v>
      </c>
      <c r="M419" s="337">
        <f t="shared" si="88"/>
        <v>0</v>
      </c>
    </row>
    <row r="420" spans="1:13" ht="15" hidden="1">
      <c r="A420" s="212" t="s">
        <v>191</v>
      </c>
      <c r="B420" s="141">
        <v>950</v>
      </c>
      <c r="C420" s="142">
        <v>8</v>
      </c>
      <c r="D420" s="142">
        <v>1</v>
      </c>
      <c r="E420" s="116" t="s">
        <v>354</v>
      </c>
      <c r="F420" s="148" t="s">
        <v>257</v>
      </c>
      <c r="G420" s="148" t="s">
        <v>192</v>
      </c>
      <c r="H420" s="210">
        <f>H421+H422+H423</f>
        <v>16000</v>
      </c>
      <c r="I420" s="209">
        <f t="shared" si="89"/>
        <v>16</v>
      </c>
      <c r="J420" s="209">
        <f t="shared" si="81"/>
        <v>0</v>
      </c>
      <c r="K420" s="338">
        <f>K421+K422+K423</f>
        <v>0</v>
      </c>
      <c r="L420" s="338">
        <f>L421+L422+L423</f>
        <v>0</v>
      </c>
      <c r="M420" s="337">
        <f t="shared" si="88"/>
        <v>0</v>
      </c>
    </row>
    <row r="421" spans="1:13" ht="15" hidden="1">
      <c r="A421" s="158" t="s">
        <v>323</v>
      </c>
      <c r="B421" s="141">
        <v>950</v>
      </c>
      <c r="C421" s="142">
        <v>8</v>
      </c>
      <c r="D421" s="142">
        <v>1</v>
      </c>
      <c r="E421" s="116" t="s">
        <v>354</v>
      </c>
      <c r="F421" s="148" t="s">
        <v>257</v>
      </c>
      <c r="G421" s="148" t="s">
        <v>325</v>
      </c>
      <c r="H421" s="210">
        <v>0</v>
      </c>
      <c r="I421" s="209">
        <f t="shared" si="89"/>
        <v>0</v>
      </c>
      <c r="J421" s="209">
        <f t="shared" si="81"/>
        <v>0</v>
      </c>
      <c r="K421" s="338">
        <v>0</v>
      </c>
      <c r="L421" s="338">
        <v>0</v>
      </c>
      <c r="M421" s="337">
        <f t="shared" si="88"/>
        <v>0</v>
      </c>
    </row>
    <row r="422" spans="1:13" ht="15" hidden="1">
      <c r="A422" s="158" t="s">
        <v>329</v>
      </c>
      <c r="B422" s="141">
        <v>950</v>
      </c>
      <c r="C422" s="142">
        <v>8</v>
      </c>
      <c r="D422" s="142">
        <v>1</v>
      </c>
      <c r="E422" s="116" t="s">
        <v>354</v>
      </c>
      <c r="F422" s="148" t="s">
        <v>257</v>
      </c>
      <c r="G422" s="148" t="s">
        <v>330</v>
      </c>
      <c r="H422" s="210">
        <v>0</v>
      </c>
      <c r="I422" s="209">
        <f t="shared" si="89"/>
        <v>0</v>
      </c>
      <c r="J422" s="209">
        <f t="shared" si="81"/>
        <v>0</v>
      </c>
      <c r="K422" s="338">
        <v>0</v>
      </c>
      <c r="L422" s="338">
        <v>0</v>
      </c>
      <c r="M422" s="337">
        <f t="shared" si="88"/>
        <v>0</v>
      </c>
    </row>
    <row r="423" spans="1:13" ht="15" hidden="1">
      <c r="A423" s="158" t="s">
        <v>324</v>
      </c>
      <c r="B423" s="141">
        <v>950</v>
      </c>
      <c r="C423" s="142">
        <v>8</v>
      </c>
      <c r="D423" s="142">
        <v>1</v>
      </c>
      <c r="E423" s="116" t="s">
        <v>354</v>
      </c>
      <c r="F423" s="148" t="s">
        <v>257</v>
      </c>
      <c r="G423" s="148" t="s">
        <v>316</v>
      </c>
      <c r="H423" s="210">
        <v>16000</v>
      </c>
      <c r="I423" s="209">
        <f t="shared" si="89"/>
        <v>16</v>
      </c>
      <c r="J423" s="209">
        <f t="shared" si="81"/>
        <v>0</v>
      </c>
      <c r="K423" s="338">
        <v>0</v>
      </c>
      <c r="L423" s="338">
        <v>0</v>
      </c>
      <c r="M423" s="337">
        <f t="shared" si="88"/>
        <v>0</v>
      </c>
    </row>
    <row r="424" spans="1:13" ht="15" hidden="1">
      <c r="A424" s="158" t="s">
        <v>398</v>
      </c>
      <c r="B424" s="141">
        <v>950</v>
      </c>
      <c r="C424" s="142">
        <v>8</v>
      </c>
      <c r="D424" s="142">
        <v>1</v>
      </c>
      <c r="E424" s="116" t="s">
        <v>354</v>
      </c>
      <c r="F424" s="148" t="s">
        <v>397</v>
      </c>
      <c r="G424" s="148" t="s">
        <v>181</v>
      </c>
      <c r="H424" s="210">
        <v>1025388.14</v>
      </c>
      <c r="I424" s="209">
        <f>H424/1000</f>
        <v>1025.38814</v>
      </c>
      <c r="J424" s="209">
        <f t="shared" si="81"/>
        <v>429.91154</v>
      </c>
      <c r="K424" s="338">
        <v>429911.54</v>
      </c>
      <c r="L424" s="338">
        <v>383829.91</v>
      </c>
      <c r="M424" s="337">
        <f t="shared" si="88"/>
        <v>383.82991</v>
      </c>
    </row>
    <row r="425" spans="1:13" ht="27" customHeight="1" hidden="1">
      <c r="A425" s="180" t="s">
        <v>356</v>
      </c>
      <c r="B425" s="141">
        <v>950</v>
      </c>
      <c r="C425" s="142">
        <v>8</v>
      </c>
      <c r="D425" s="142">
        <v>1</v>
      </c>
      <c r="E425" s="116" t="s">
        <v>359</v>
      </c>
      <c r="F425" s="143"/>
      <c r="G425" s="148"/>
      <c r="H425" s="210">
        <f>H426+H433</f>
        <v>96000</v>
      </c>
      <c r="I425" s="209">
        <f t="shared" si="89"/>
        <v>96</v>
      </c>
      <c r="J425" s="209">
        <f t="shared" si="81"/>
        <v>67</v>
      </c>
      <c r="K425" s="338">
        <f>K426+K433</f>
        <v>67000</v>
      </c>
      <c r="L425" s="338">
        <f>L426+L433</f>
        <v>68000</v>
      </c>
      <c r="M425" s="337">
        <f t="shared" si="88"/>
        <v>68</v>
      </c>
    </row>
    <row r="426" spans="1:13" ht="25.5" customHeight="1" hidden="1">
      <c r="A426" s="158" t="s">
        <v>358</v>
      </c>
      <c r="B426" s="141">
        <v>950</v>
      </c>
      <c r="C426" s="142">
        <v>8</v>
      </c>
      <c r="D426" s="142">
        <v>1</v>
      </c>
      <c r="E426" s="116" t="s">
        <v>357</v>
      </c>
      <c r="F426" s="143"/>
      <c r="G426" s="148"/>
      <c r="H426" s="210">
        <f>H427</f>
        <v>46000</v>
      </c>
      <c r="I426" s="209">
        <f t="shared" si="89"/>
        <v>46</v>
      </c>
      <c r="J426" s="209">
        <f t="shared" si="81"/>
        <v>0</v>
      </c>
      <c r="K426" s="338">
        <f aca="true" t="shared" si="90" ref="K426:L431">K427</f>
        <v>0</v>
      </c>
      <c r="L426" s="338">
        <f t="shared" si="90"/>
        <v>0</v>
      </c>
      <c r="M426" s="337">
        <f t="shared" si="88"/>
        <v>0</v>
      </c>
    </row>
    <row r="427" spans="1:13" ht="27" hidden="1">
      <c r="A427" s="208" t="s">
        <v>233</v>
      </c>
      <c r="B427" s="141">
        <v>950</v>
      </c>
      <c r="C427" s="142">
        <v>8</v>
      </c>
      <c r="D427" s="142">
        <v>1</v>
      </c>
      <c r="E427" s="116" t="s">
        <v>357</v>
      </c>
      <c r="F427" s="143">
        <v>200</v>
      </c>
      <c r="G427" s="148"/>
      <c r="H427" s="210">
        <f>H428</f>
        <v>46000</v>
      </c>
      <c r="I427" s="209">
        <f t="shared" si="89"/>
        <v>46</v>
      </c>
      <c r="J427" s="209">
        <f t="shared" si="81"/>
        <v>0</v>
      </c>
      <c r="K427" s="338">
        <f t="shared" si="90"/>
        <v>0</v>
      </c>
      <c r="L427" s="338">
        <f t="shared" si="90"/>
        <v>0</v>
      </c>
      <c r="M427" s="337">
        <f t="shared" si="88"/>
        <v>0</v>
      </c>
    </row>
    <row r="428" spans="1:13" ht="27" hidden="1">
      <c r="A428" s="208" t="s">
        <v>254</v>
      </c>
      <c r="B428" s="141">
        <v>950</v>
      </c>
      <c r="C428" s="142">
        <v>8</v>
      </c>
      <c r="D428" s="142">
        <v>1</v>
      </c>
      <c r="E428" s="116" t="s">
        <v>357</v>
      </c>
      <c r="F428" s="143">
        <v>240</v>
      </c>
      <c r="G428" s="148"/>
      <c r="H428" s="210">
        <f>H429</f>
        <v>46000</v>
      </c>
      <c r="I428" s="209">
        <f t="shared" si="89"/>
        <v>46</v>
      </c>
      <c r="J428" s="209">
        <f t="shared" si="81"/>
        <v>0</v>
      </c>
      <c r="K428" s="338">
        <f t="shared" si="90"/>
        <v>0</v>
      </c>
      <c r="L428" s="338">
        <f t="shared" si="90"/>
        <v>0</v>
      </c>
      <c r="M428" s="337">
        <f t="shared" si="88"/>
        <v>0</v>
      </c>
    </row>
    <row r="429" spans="1:13" ht="21" customHeight="1" hidden="1">
      <c r="A429" s="208" t="s">
        <v>355</v>
      </c>
      <c r="B429" s="141">
        <v>950</v>
      </c>
      <c r="C429" s="142">
        <v>8</v>
      </c>
      <c r="D429" s="142">
        <v>1</v>
      </c>
      <c r="E429" s="116" t="s">
        <v>357</v>
      </c>
      <c r="F429" s="143">
        <v>244</v>
      </c>
      <c r="G429" s="148"/>
      <c r="H429" s="171">
        <f aca="true" t="shared" si="91" ref="H429:H437">H430</f>
        <v>46000</v>
      </c>
      <c r="I429" s="209">
        <f t="shared" si="89"/>
        <v>46</v>
      </c>
      <c r="J429" s="209">
        <f>K429/1000</f>
        <v>0</v>
      </c>
      <c r="K429" s="337">
        <f t="shared" si="90"/>
        <v>0</v>
      </c>
      <c r="L429" s="337">
        <f t="shared" si="90"/>
        <v>0</v>
      </c>
      <c r="M429" s="337">
        <f>L429/1000</f>
        <v>0</v>
      </c>
    </row>
    <row r="430" spans="1:13" ht="15" hidden="1">
      <c r="A430" s="208" t="s">
        <v>68</v>
      </c>
      <c r="B430" s="141">
        <v>950</v>
      </c>
      <c r="C430" s="142">
        <v>8</v>
      </c>
      <c r="D430" s="142">
        <v>1</v>
      </c>
      <c r="E430" s="116" t="s">
        <v>357</v>
      </c>
      <c r="F430" s="148" t="s">
        <v>257</v>
      </c>
      <c r="G430" s="148" t="s">
        <v>165</v>
      </c>
      <c r="H430" s="171">
        <f t="shared" si="91"/>
        <v>46000</v>
      </c>
      <c r="I430" s="209">
        <f t="shared" si="89"/>
        <v>46</v>
      </c>
      <c r="J430" s="206">
        <f>K430/1000</f>
        <v>0</v>
      </c>
      <c r="K430" s="337">
        <f t="shared" si="90"/>
        <v>0</v>
      </c>
      <c r="L430" s="337">
        <f t="shared" si="90"/>
        <v>0</v>
      </c>
      <c r="M430" s="337">
        <f>L430/1000</f>
        <v>0</v>
      </c>
    </row>
    <row r="431" spans="1:13" ht="15" hidden="1">
      <c r="A431" s="208" t="s">
        <v>176</v>
      </c>
      <c r="B431" s="141">
        <v>950</v>
      </c>
      <c r="C431" s="142">
        <v>8</v>
      </c>
      <c r="D431" s="142">
        <v>1</v>
      </c>
      <c r="E431" s="116" t="s">
        <v>357</v>
      </c>
      <c r="F431" s="148" t="s">
        <v>257</v>
      </c>
      <c r="G431" s="148" t="s">
        <v>177</v>
      </c>
      <c r="H431" s="171">
        <f t="shared" si="91"/>
        <v>46000</v>
      </c>
      <c r="I431" s="209">
        <f t="shared" si="89"/>
        <v>46</v>
      </c>
      <c r="J431" s="206"/>
      <c r="K431" s="337">
        <f t="shared" si="90"/>
        <v>0</v>
      </c>
      <c r="L431" s="337">
        <f t="shared" si="90"/>
        <v>0</v>
      </c>
      <c r="M431" s="337"/>
    </row>
    <row r="432" spans="1:13" ht="15" hidden="1">
      <c r="A432" s="208" t="s">
        <v>178</v>
      </c>
      <c r="B432" s="141">
        <v>950</v>
      </c>
      <c r="C432" s="142">
        <v>8</v>
      </c>
      <c r="D432" s="142">
        <v>1</v>
      </c>
      <c r="E432" s="116" t="s">
        <v>357</v>
      </c>
      <c r="F432" s="148" t="s">
        <v>257</v>
      </c>
      <c r="G432" s="148" t="s">
        <v>179</v>
      </c>
      <c r="H432" s="171">
        <v>46000</v>
      </c>
      <c r="I432" s="209">
        <f t="shared" si="89"/>
        <v>46</v>
      </c>
      <c r="J432" s="206">
        <f aca="true" t="shared" si="92" ref="J432:J460">K432/1000</f>
        <v>0</v>
      </c>
      <c r="K432" s="337">
        <v>0</v>
      </c>
      <c r="L432" s="337">
        <v>0</v>
      </c>
      <c r="M432" s="337">
        <f aca="true" t="shared" si="93" ref="M432:M460">L432/1000</f>
        <v>0</v>
      </c>
    </row>
    <row r="433" spans="1:13" ht="27" hidden="1">
      <c r="A433" s="180" t="s">
        <v>360</v>
      </c>
      <c r="B433" s="141">
        <v>950</v>
      </c>
      <c r="C433" s="142">
        <v>8</v>
      </c>
      <c r="D433" s="142">
        <v>1</v>
      </c>
      <c r="E433" s="116" t="s">
        <v>361</v>
      </c>
      <c r="F433" s="148"/>
      <c r="G433" s="148"/>
      <c r="H433" s="171">
        <f>H434</f>
        <v>50000</v>
      </c>
      <c r="I433" s="209">
        <f t="shared" si="89"/>
        <v>50</v>
      </c>
      <c r="J433" s="209">
        <f t="shared" si="92"/>
        <v>67</v>
      </c>
      <c r="K433" s="337">
        <f>K435</f>
        <v>67000</v>
      </c>
      <c r="L433" s="337">
        <f>L435</f>
        <v>68000</v>
      </c>
      <c r="M433" s="337">
        <f t="shared" si="93"/>
        <v>68</v>
      </c>
    </row>
    <row r="434" spans="1:13" ht="27" hidden="1">
      <c r="A434" s="208" t="s">
        <v>233</v>
      </c>
      <c r="B434" s="141">
        <v>950</v>
      </c>
      <c r="C434" s="142">
        <v>8</v>
      </c>
      <c r="D434" s="142">
        <v>1</v>
      </c>
      <c r="E434" s="116" t="s">
        <v>361</v>
      </c>
      <c r="F434" s="143">
        <v>200</v>
      </c>
      <c r="G434" s="148"/>
      <c r="H434" s="171">
        <f>H435</f>
        <v>50000</v>
      </c>
      <c r="I434" s="209">
        <f t="shared" si="89"/>
        <v>50</v>
      </c>
      <c r="J434" s="209">
        <f t="shared" si="92"/>
        <v>67</v>
      </c>
      <c r="K434" s="337">
        <f>K435</f>
        <v>67000</v>
      </c>
      <c r="L434" s="337">
        <f>L435</f>
        <v>68000</v>
      </c>
      <c r="M434" s="337">
        <f t="shared" si="93"/>
        <v>68</v>
      </c>
    </row>
    <row r="435" spans="1:13" ht="27" hidden="1">
      <c r="A435" s="208" t="s">
        <v>254</v>
      </c>
      <c r="B435" s="148" t="s">
        <v>201</v>
      </c>
      <c r="C435" s="148" t="s">
        <v>209</v>
      </c>
      <c r="D435" s="148" t="s">
        <v>163</v>
      </c>
      <c r="E435" s="116" t="s">
        <v>361</v>
      </c>
      <c r="F435" s="148" t="s">
        <v>255</v>
      </c>
      <c r="G435" s="148"/>
      <c r="H435" s="171">
        <f t="shared" si="91"/>
        <v>50000</v>
      </c>
      <c r="I435" s="209">
        <f t="shared" si="89"/>
        <v>50</v>
      </c>
      <c r="J435" s="209">
        <f t="shared" si="92"/>
        <v>67</v>
      </c>
      <c r="K435" s="337">
        <f aca="true" t="shared" si="94" ref="K435:L437">K436</f>
        <v>67000</v>
      </c>
      <c r="L435" s="337">
        <f t="shared" si="94"/>
        <v>68000</v>
      </c>
      <c r="M435" s="337">
        <f t="shared" si="93"/>
        <v>68</v>
      </c>
    </row>
    <row r="436" spans="1:13" ht="15" hidden="1">
      <c r="A436" s="208" t="s">
        <v>355</v>
      </c>
      <c r="B436" s="148" t="s">
        <v>201</v>
      </c>
      <c r="C436" s="148" t="s">
        <v>209</v>
      </c>
      <c r="D436" s="148" t="s">
        <v>163</v>
      </c>
      <c r="E436" s="116" t="s">
        <v>361</v>
      </c>
      <c r="F436" s="148" t="s">
        <v>257</v>
      </c>
      <c r="G436" s="148"/>
      <c r="H436" s="171">
        <f t="shared" si="91"/>
        <v>50000</v>
      </c>
      <c r="I436" s="209">
        <f t="shared" si="89"/>
        <v>50</v>
      </c>
      <c r="J436" s="209">
        <f t="shared" si="92"/>
        <v>67</v>
      </c>
      <c r="K436" s="337">
        <f t="shared" si="94"/>
        <v>67000</v>
      </c>
      <c r="L436" s="337">
        <f t="shared" si="94"/>
        <v>68000</v>
      </c>
      <c r="M436" s="337">
        <f t="shared" si="93"/>
        <v>68</v>
      </c>
    </row>
    <row r="437" spans="1:13" ht="15" hidden="1">
      <c r="A437" s="208" t="s">
        <v>70</v>
      </c>
      <c r="B437" s="148" t="s">
        <v>201</v>
      </c>
      <c r="C437" s="148" t="s">
        <v>209</v>
      </c>
      <c r="D437" s="148" t="s">
        <v>163</v>
      </c>
      <c r="E437" s="116" t="s">
        <v>361</v>
      </c>
      <c r="F437" s="148" t="s">
        <v>257</v>
      </c>
      <c r="G437" s="148" t="s">
        <v>188</v>
      </c>
      <c r="H437" s="171">
        <f t="shared" si="91"/>
        <v>50000</v>
      </c>
      <c r="I437" s="209">
        <f t="shared" si="89"/>
        <v>50</v>
      </c>
      <c r="J437" s="209">
        <f t="shared" si="92"/>
        <v>67</v>
      </c>
      <c r="K437" s="337">
        <f t="shared" si="94"/>
        <v>67000</v>
      </c>
      <c r="L437" s="337">
        <f t="shared" si="94"/>
        <v>68000</v>
      </c>
      <c r="M437" s="337">
        <f t="shared" si="93"/>
        <v>68</v>
      </c>
    </row>
    <row r="438" spans="1:13" ht="15" hidden="1">
      <c r="A438" s="211" t="s">
        <v>191</v>
      </c>
      <c r="B438" s="148" t="s">
        <v>201</v>
      </c>
      <c r="C438" s="148" t="s">
        <v>209</v>
      </c>
      <c r="D438" s="148" t="s">
        <v>163</v>
      </c>
      <c r="E438" s="116" t="s">
        <v>361</v>
      </c>
      <c r="F438" s="148" t="s">
        <v>257</v>
      </c>
      <c r="G438" s="148" t="s">
        <v>192</v>
      </c>
      <c r="H438" s="171">
        <f>H439</f>
        <v>50000</v>
      </c>
      <c r="I438" s="209">
        <f t="shared" si="89"/>
        <v>50</v>
      </c>
      <c r="J438" s="209">
        <f t="shared" si="92"/>
        <v>67</v>
      </c>
      <c r="K438" s="337">
        <f>K439</f>
        <v>67000</v>
      </c>
      <c r="L438" s="337">
        <f>L439</f>
        <v>68000</v>
      </c>
      <c r="M438" s="337">
        <f t="shared" si="93"/>
        <v>68</v>
      </c>
    </row>
    <row r="439" spans="1:13" ht="15" hidden="1">
      <c r="A439" s="208" t="s">
        <v>191</v>
      </c>
      <c r="B439" s="148" t="s">
        <v>201</v>
      </c>
      <c r="C439" s="148" t="s">
        <v>209</v>
      </c>
      <c r="D439" s="148" t="s">
        <v>163</v>
      </c>
      <c r="E439" s="116" t="s">
        <v>361</v>
      </c>
      <c r="F439" s="148" t="s">
        <v>257</v>
      </c>
      <c r="G439" s="148" t="s">
        <v>317</v>
      </c>
      <c r="H439" s="171">
        <v>50000</v>
      </c>
      <c r="I439" s="209">
        <f t="shared" si="89"/>
        <v>50</v>
      </c>
      <c r="J439" s="209">
        <f t="shared" si="92"/>
        <v>67</v>
      </c>
      <c r="K439" s="337">
        <v>67000</v>
      </c>
      <c r="L439" s="337">
        <v>68000</v>
      </c>
      <c r="M439" s="337">
        <f t="shared" si="93"/>
        <v>68</v>
      </c>
    </row>
    <row r="440" spans="1:13" ht="66" hidden="1">
      <c r="A440" s="140" t="s">
        <v>463</v>
      </c>
      <c r="B440" s="219">
        <v>950</v>
      </c>
      <c r="C440" s="148" t="s">
        <v>209</v>
      </c>
      <c r="D440" s="148" t="s">
        <v>163</v>
      </c>
      <c r="E440" s="213">
        <v>8600000000</v>
      </c>
      <c r="F440" s="214" t="s">
        <v>11</v>
      </c>
      <c r="G440" s="221"/>
      <c r="H440" s="172">
        <f aca="true" t="shared" si="95" ref="H440:H446">H441</f>
        <v>3000</v>
      </c>
      <c r="I440" s="209">
        <f t="shared" si="89"/>
        <v>3</v>
      </c>
      <c r="J440" s="209">
        <f t="shared" si="92"/>
        <v>3</v>
      </c>
      <c r="K440" s="339">
        <f aca="true" t="shared" si="96" ref="K440:L446">K441</f>
        <v>3000</v>
      </c>
      <c r="L440" s="339">
        <f t="shared" si="96"/>
        <v>0</v>
      </c>
      <c r="M440" s="337">
        <f t="shared" si="93"/>
        <v>0</v>
      </c>
    </row>
    <row r="441" spans="1:13" ht="15" hidden="1">
      <c r="A441" s="140" t="s">
        <v>326</v>
      </c>
      <c r="B441" s="148" t="s">
        <v>201</v>
      </c>
      <c r="C441" s="148" t="s">
        <v>209</v>
      </c>
      <c r="D441" s="148" t="s">
        <v>163</v>
      </c>
      <c r="E441" s="213">
        <v>8600107000</v>
      </c>
      <c r="F441" s="214" t="s">
        <v>11</v>
      </c>
      <c r="G441" s="221"/>
      <c r="H441" s="172">
        <f t="shared" si="95"/>
        <v>3000</v>
      </c>
      <c r="I441" s="209">
        <f t="shared" si="89"/>
        <v>3</v>
      </c>
      <c r="J441" s="209">
        <f t="shared" si="92"/>
        <v>3</v>
      </c>
      <c r="K441" s="339">
        <f t="shared" si="96"/>
        <v>3000</v>
      </c>
      <c r="L441" s="339">
        <f t="shared" si="96"/>
        <v>0</v>
      </c>
      <c r="M441" s="337">
        <f t="shared" si="93"/>
        <v>0</v>
      </c>
    </row>
    <row r="442" spans="1:13" ht="27" hidden="1">
      <c r="A442" s="158" t="s">
        <v>362</v>
      </c>
      <c r="B442" s="148" t="s">
        <v>201</v>
      </c>
      <c r="C442" s="148" t="s">
        <v>209</v>
      </c>
      <c r="D442" s="148" t="s">
        <v>163</v>
      </c>
      <c r="E442" s="213">
        <v>8600107009</v>
      </c>
      <c r="F442" s="214" t="s">
        <v>11</v>
      </c>
      <c r="G442" s="148"/>
      <c r="H442" s="171">
        <f t="shared" si="95"/>
        <v>3000</v>
      </c>
      <c r="I442" s="209">
        <f t="shared" si="89"/>
        <v>3</v>
      </c>
      <c r="J442" s="209">
        <f t="shared" si="92"/>
        <v>3</v>
      </c>
      <c r="K442" s="337">
        <f t="shared" si="96"/>
        <v>3000</v>
      </c>
      <c r="L442" s="337">
        <f t="shared" si="96"/>
        <v>0</v>
      </c>
      <c r="M442" s="337">
        <f t="shared" si="93"/>
        <v>0</v>
      </c>
    </row>
    <row r="443" spans="1:13" ht="27" hidden="1">
      <c r="A443" s="140" t="s">
        <v>233</v>
      </c>
      <c r="B443" s="148" t="s">
        <v>201</v>
      </c>
      <c r="C443" s="148" t="s">
        <v>209</v>
      </c>
      <c r="D443" s="148" t="s">
        <v>163</v>
      </c>
      <c r="E443" s="213">
        <v>8600107009</v>
      </c>
      <c r="F443" s="214" t="s">
        <v>165</v>
      </c>
      <c r="G443" s="148"/>
      <c r="H443" s="171">
        <f t="shared" si="95"/>
        <v>3000</v>
      </c>
      <c r="I443" s="209">
        <f t="shared" si="89"/>
        <v>3</v>
      </c>
      <c r="J443" s="209">
        <f t="shared" si="92"/>
        <v>3</v>
      </c>
      <c r="K443" s="337">
        <f t="shared" si="96"/>
        <v>3000</v>
      </c>
      <c r="L443" s="337">
        <f t="shared" si="96"/>
        <v>0</v>
      </c>
      <c r="M443" s="337">
        <f t="shared" si="93"/>
        <v>0</v>
      </c>
    </row>
    <row r="444" spans="1:13" ht="27" hidden="1">
      <c r="A444" s="208" t="s">
        <v>254</v>
      </c>
      <c r="B444" s="148" t="s">
        <v>201</v>
      </c>
      <c r="C444" s="148" t="s">
        <v>209</v>
      </c>
      <c r="D444" s="148" t="s">
        <v>163</v>
      </c>
      <c r="E444" s="213">
        <v>8600107009</v>
      </c>
      <c r="F444" s="148" t="s">
        <v>255</v>
      </c>
      <c r="G444" s="148"/>
      <c r="H444" s="171">
        <f t="shared" si="95"/>
        <v>3000</v>
      </c>
      <c r="I444" s="206">
        <f t="shared" si="89"/>
        <v>3</v>
      </c>
      <c r="J444" s="206">
        <f t="shared" si="92"/>
        <v>3</v>
      </c>
      <c r="K444" s="337">
        <f t="shared" si="96"/>
        <v>3000</v>
      </c>
      <c r="L444" s="337">
        <f t="shared" si="96"/>
        <v>0</v>
      </c>
      <c r="M444" s="337">
        <f t="shared" si="93"/>
        <v>0</v>
      </c>
    </row>
    <row r="445" spans="1:13" ht="15" hidden="1">
      <c r="A445" s="208" t="s">
        <v>355</v>
      </c>
      <c r="B445" s="148" t="s">
        <v>201</v>
      </c>
      <c r="C445" s="148" t="s">
        <v>209</v>
      </c>
      <c r="D445" s="148" t="s">
        <v>163</v>
      </c>
      <c r="E445" s="213">
        <v>8600107009</v>
      </c>
      <c r="F445" s="148" t="s">
        <v>257</v>
      </c>
      <c r="G445" s="148"/>
      <c r="H445" s="171">
        <f t="shared" si="95"/>
        <v>3000</v>
      </c>
      <c r="I445" s="206">
        <f t="shared" si="89"/>
        <v>3</v>
      </c>
      <c r="J445" s="206">
        <f t="shared" si="92"/>
        <v>3</v>
      </c>
      <c r="K445" s="337">
        <f t="shared" si="96"/>
        <v>3000</v>
      </c>
      <c r="L445" s="337">
        <f t="shared" si="96"/>
        <v>0</v>
      </c>
      <c r="M445" s="337">
        <f t="shared" si="93"/>
        <v>0</v>
      </c>
    </row>
    <row r="446" spans="1:13" ht="15" hidden="1">
      <c r="A446" s="208" t="s">
        <v>70</v>
      </c>
      <c r="B446" s="148" t="s">
        <v>201</v>
      </c>
      <c r="C446" s="148" t="s">
        <v>209</v>
      </c>
      <c r="D446" s="148" t="s">
        <v>163</v>
      </c>
      <c r="E446" s="213">
        <v>8600107009</v>
      </c>
      <c r="F446" s="148" t="s">
        <v>257</v>
      </c>
      <c r="G446" s="148" t="s">
        <v>188</v>
      </c>
      <c r="H446" s="171">
        <f t="shared" si="95"/>
        <v>3000</v>
      </c>
      <c r="I446" s="206">
        <f t="shared" si="89"/>
        <v>3</v>
      </c>
      <c r="J446" s="206">
        <f t="shared" si="92"/>
        <v>3</v>
      </c>
      <c r="K446" s="337">
        <f t="shared" si="96"/>
        <v>3000</v>
      </c>
      <c r="L446" s="337">
        <f t="shared" si="96"/>
        <v>0</v>
      </c>
      <c r="M446" s="337">
        <f t="shared" si="93"/>
        <v>0</v>
      </c>
    </row>
    <row r="447" spans="1:13" ht="15" hidden="1">
      <c r="A447" s="208" t="s">
        <v>189</v>
      </c>
      <c r="B447" s="148" t="s">
        <v>201</v>
      </c>
      <c r="C447" s="148" t="s">
        <v>209</v>
      </c>
      <c r="D447" s="148" t="s">
        <v>163</v>
      </c>
      <c r="E447" s="213">
        <v>8600107009</v>
      </c>
      <c r="F447" s="148" t="s">
        <v>257</v>
      </c>
      <c r="G447" s="148" t="s">
        <v>190</v>
      </c>
      <c r="H447" s="171">
        <v>3000</v>
      </c>
      <c r="I447" s="206">
        <f t="shared" si="89"/>
        <v>3</v>
      </c>
      <c r="J447" s="206">
        <f t="shared" si="92"/>
        <v>3</v>
      </c>
      <c r="K447" s="337">
        <v>3000</v>
      </c>
      <c r="L447" s="337">
        <v>0</v>
      </c>
      <c r="M447" s="337">
        <f t="shared" si="93"/>
        <v>0</v>
      </c>
    </row>
    <row r="448" spans="1:13" ht="15">
      <c r="A448" s="207" t="s">
        <v>75</v>
      </c>
      <c r="B448" s="203" t="s">
        <v>201</v>
      </c>
      <c r="C448" s="203" t="s">
        <v>213</v>
      </c>
      <c r="D448" s="203"/>
      <c r="E448" s="203"/>
      <c r="F448" s="203"/>
      <c r="G448" s="203"/>
      <c r="H448" s="201">
        <f aca="true" t="shared" si="97" ref="H448:H455">H449</f>
        <v>194028</v>
      </c>
      <c r="I448" s="206">
        <f t="shared" si="89"/>
        <v>194.028</v>
      </c>
      <c r="J448" s="206">
        <f t="shared" si="92"/>
        <v>194.028</v>
      </c>
      <c r="K448" s="336">
        <f aca="true" t="shared" si="98" ref="K448:L455">K449</f>
        <v>194028</v>
      </c>
      <c r="L448" s="336">
        <f t="shared" si="98"/>
        <v>194028</v>
      </c>
      <c r="M448" s="336">
        <f t="shared" si="93"/>
        <v>194.028</v>
      </c>
    </row>
    <row r="449" spans="1:13" ht="15">
      <c r="A449" s="207" t="s">
        <v>214</v>
      </c>
      <c r="B449" s="203" t="s">
        <v>201</v>
      </c>
      <c r="C449" s="203" t="s">
        <v>213</v>
      </c>
      <c r="D449" s="203" t="s">
        <v>163</v>
      </c>
      <c r="E449" s="203"/>
      <c r="F449" s="203"/>
      <c r="G449" s="203"/>
      <c r="H449" s="201">
        <f t="shared" si="97"/>
        <v>194028</v>
      </c>
      <c r="I449" s="206">
        <f t="shared" si="89"/>
        <v>194.028</v>
      </c>
      <c r="J449" s="206">
        <f t="shared" si="92"/>
        <v>194.028</v>
      </c>
      <c r="K449" s="336">
        <f t="shared" si="98"/>
        <v>194028</v>
      </c>
      <c r="L449" s="336">
        <f t="shared" si="98"/>
        <v>194028</v>
      </c>
      <c r="M449" s="336">
        <f t="shared" si="93"/>
        <v>194.028</v>
      </c>
    </row>
    <row r="450" spans="1:13" ht="17.25" customHeight="1" hidden="1">
      <c r="A450" s="208" t="s">
        <v>461</v>
      </c>
      <c r="B450" s="148" t="s">
        <v>201</v>
      </c>
      <c r="C450" s="148" t="s">
        <v>213</v>
      </c>
      <c r="D450" s="148" t="s">
        <v>163</v>
      </c>
      <c r="E450" s="148" t="s">
        <v>5</v>
      </c>
      <c r="F450" s="148"/>
      <c r="G450" s="148"/>
      <c r="H450" s="171">
        <f t="shared" si="97"/>
        <v>194028</v>
      </c>
      <c r="I450" s="209">
        <f t="shared" si="89"/>
        <v>194.028</v>
      </c>
      <c r="J450" s="209">
        <f t="shared" si="92"/>
        <v>194.028</v>
      </c>
      <c r="K450" s="337">
        <f t="shared" si="98"/>
        <v>194028</v>
      </c>
      <c r="L450" s="337">
        <f t="shared" si="98"/>
        <v>194028</v>
      </c>
      <c r="M450" s="337">
        <f t="shared" si="93"/>
        <v>194.028</v>
      </c>
    </row>
    <row r="451" spans="1:13" ht="15" hidden="1">
      <c r="A451" s="208" t="s">
        <v>215</v>
      </c>
      <c r="B451" s="148" t="s">
        <v>201</v>
      </c>
      <c r="C451" s="148" t="s">
        <v>213</v>
      </c>
      <c r="D451" s="148" t="s">
        <v>163</v>
      </c>
      <c r="E451" s="148" t="s">
        <v>450</v>
      </c>
      <c r="F451" s="148"/>
      <c r="G451" s="148"/>
      <c r="H451" s="171">
        <f t="shared" si="97"/>
        <v>194028</v>
      </c>
      <c r="I451" s="209">
        <f t="shared" si="89"/>
        <v>194.028</v>
      </c>
      <c r="J451" s="209">
        <f t="shared" si="92"/>
        <v>194.028</v>
      </c>
      <c r="K451" s="337">
        <f t="shared" si="98"/>
        <v>194028</v>
      </c>
      <c r="L451" s="337">
        <f t="shared" si="98"/>
        <v>194028</v>
      </c>
      <c r="M451" s="337">
        <f t="shared" si="93"/>
        <v>194.028</v>
      </c>
    </row>
    <row r="452" spans="1:13" ht="53.25" hidden="1">
      <c r="A452" s="208" t="s">
        <v>462</v>
      </c>
      <c r="B452" s="148" t="s">
        <v>201</v>
      </c>
      <c r="C452" s="148" t="s">
        <v>213</v>
      </c>
      <c r="D452" s="148" t="s">
        <v>163</v>
      </c>
      <c r="E452" s="148" t="s">
        <v>449</v>
      </c>
      <c r="F452" s="148"/>
      <c r="G452" s="148"/>
      <c r="H452" s="171">
        <f t="shared" si="97"/>
        <v>194028</v>
      </c>
      <c r="I452" s="209">
        <f t="shared" si="89"/>
        <v>194.028</v>
      </c>
      <c r="J452" s="209">
        <f t="shared" si="92"/>
        <v>194.028</v>
      </c>
      <c r="K452" s="337">
        <f t="shared" si="98"/>
        <v>194028</v>
      </c>
      <c r="L452" s="337">
        <f t="shared" si="98"/>
        <v>194028</v>
      </c>
      <c r="M452" s="337">
        <f t="shared" si="93"/>
        <v>194.028</v>
      </c>
    </row>
    <row r="453" spans="1:13" ht="15" hidden="1">
      <c r="A453" s="208" t="s">
        <v>272</v>
      </c>
      <c r="B453" s="148" t="s">
        <v>201</v>
      </c>
      <c r="C453" s="148" t="s">
        <v>213</v>
      </c>
      <c r="D453" s="148" t="s">
        <v>163</v>
      </c>
      <c r="E453" s="148" t="s">
        <v>449</v>
      </c>
      <c r="F453" s="148" t="s">
        <v>188</v>
      </c>
      <c r="G453" s="148"/>
      <c r="H453" s="171">
        <f t="shared" si="97"/>
        <v>194028</v>
      </c>
      <c r="I453" s="209">
        <f t="shared" si="89"/>
        <v>194.028</v>
      </c>
      <c r="J453" s="209">
        <f t="shared" si="92"/>
        <v>194.028</v>
      </c>
      <c r="K453" s="337">
        <f t="shared" si="98"/>
        <v>194028</v>
      </c>
      <c r="L453" s="337">
        <f t="shared" si="98"/>
        <v>194028</v>
      </c>
      <c r="M453" s="337">
        <f t="shared" si="93"/>
        <v>194.028</v>
      </c>
    </row>
    <row r="454" spans="1:13" ht="15" hidden="1">
      <c r="A454" s="208" t="s">
        <v>273</v>
      </c>
      <c r="B454" s="148" t="s">
        <v>201</v>
      </c>
      <c r="C454" s="148" t="s">
        <v>213</v>
      </c>
      <c r="D454" s="148" t="s">
        <v>163</v>
      </c>
      <c r="E454" s="148" t="s">
        <v>449</v>
      </c>
      <c r="F454" s="148" t="s">
        <v>190</v>
      </c>
      <c r="G454" s="148"/>
      <c r="H454" s="171">
        <f t="shared" si="97"/>
        <v>194028</v>
      </c>
      <c r="I454" s="206">
        <f t="shared" si="89"/>
        <v>194.028</v>
      </c>
      <c r="J454" s="206">
        <f t="shared" si="92"/>
        <v>194.028</v>
      </c>
      <c r="K454" s="337">
        <f t="shared" si="98"/>
        <v>194028</v>
      </c>
      <c r="L454" s="337">
        <f t="shared" si="98"/>
        <v>194028</v>
      </c>
      <c r="M454" s="337">
        <f t="shared" si="93"/>
        <v>194.028</v>
      </c>
    </row>
    <row r="455" spans="1:13" ht="27" hidden="1">
      <c r="A455" s="208" t="s">
        <v>274</v>
      </c>
      <c r="B455" s="148" t="s">
        <v>201</v>
      </c>
      <c r="C455" s="148" t="s">
        <v>213</v>
      </c>
      <c r="D455" s="148" t="s">
        <v>163</v>
      </c>
      <c r="E455" s="148" t="s">
        <v>449</v>
      </c>
      <c r="F455" s="148" t="s">
        <v>275</v>
      </c>
      <c r="G455" s="148"/>
      <c r="H455" s="171">
        <f t="shared" si="97"/>
        <v>194028</v>
      </c>
      <c r="I455" s="206">
        <f t="shared" si="89"/>
        <v>194.028</v>
      </c>
      <c r="J455" s="206">
        <f t="shared" si="92"/>
        <v>194.028</v>
      </c>
      <c r="K455" s="337">
        <f t="shared" si="98"/>
        <v>194028</v>
      </c>
      <c r="L455" s="337">
        <f t="shared" si="98"/>
        <v>194028</v>
      </c>
      <c r="M455" s="337">
        <f t="shared" si="93"/>
        <v>194.028</v>
      </c>
    </row>
    <row r="456" spans="1:13" ht="15" hidden="1">
      <c r="A456" s="208" t="s">
        <v>68</v>
      </c>
      <c r="B456" s="148" t="s">
        <v>201</v>
      </c>
      <c r="C456" s="148" t="s">
        <v>213</v>
      </c>
      <c r="D456" s="148" t="s">
        <v>163</v>
      </c>
      <c r="E456" s="148" t="s">
        <v>449</v>
      </c>
      <c r="F456" s="148" t="s">
        <v>275</v>
      </c>
      <c r="G456" s="148" t="s">
        <v>165</v>
      </c>
      <c r="H456" s="171">
        <f>H459+H457</f>
        <v>194028</v>
      </c>
      <c r="I456" s="206">
        <f t="shared" si="89"/>
        <v>194.028</v>
      </c>
      <c r="J456" s="206">
        <f t="shared" si="92"/>
        <v>194.028</v>
      </c>
      <c r="K456" s="337">
        <f>K459</f>
        <v>194028</v>
      </c>
      <c r="L456" s="337">
        <f>L459</f>
        <v>194028</v>
      </c>
      <c r="M456" s="337">
        <f t="shared" si="93"/>
        <v>194.028</v>
      </c>
    </row>
    <row r="457" spans="1:13" ht="15" hidden="1">
      <c r="A457" s="208" t="s">
        <v>176</v>
      </c>
      <c r="B457" s="148" t="s">
        <v>201</v>
      </c>
      <c r="C457" s="148" t="s">
        <v>213</v>
      </c>
      <c r="D457" s="148" t="s">
        <v>163</v>
      </c>
      <c r="E457" s="148" t="s">
        <v>449</v>
      </c>
      <c r="F457" s="148" t="s">
        <v>275</v>
      </c>
      <c r="G457" s="148" t="s">
        <v>177</v>
      </c>
      <c r="H457" s="171">
        <f>H458</f>
        <v>0</v>
      </c>
      <c r="I457" s="206">
        <f t="shared" si="89"/>
        <v>0</v>
      </c>
      <c r="J457" s="206">
        <f t="shared" si="92"/>
        <v>0</v>
      </c>
      <c r="K457" s="337"/>
      <c r="L457" s="337"/>
      <c r="M457" s="337">
        <f t="shared" si="93"/>
        <v>0</v>
      </c>
    </row>
    <row r="458" spans="1:13" ht="15" hidden="1">
      <c r="A458" s="208" t="s">
        <v>184</v>
      </c>
      <c r="B458" s="148" t="s">
        <v>201</v>
      </c>
      <c r="C458" s="148" t="s">
        <v>213</v>
      </c>
      <c r="D458" s="148" t="s">
        <v>163</v>
      </c>
      <c r="E458" s="148" t="s">
        <v>449</v>
      </c>
      <c r="F458" s="148" t="s">
        <v>275</v>
      </c>
      <c r="G458" s="148" t="s">
        <v>185</v>
      </c>
      <c r="H458" s="171"/>
      <c r="I458" s="206"/>
      <c r="J458" s="206">
        <f t="shared" si="92"/>
        <v>0</v>
      </c>
      <c r="K458" s="337"/>
      <c r="L458" s="337"/>
      <c r="M458" s="337">
        <f t="shared" si="93"/>
        <v>0</v>
      </c>
    </row>
    <row r="459" spans="1:13" ht="15" hidden="1">
      <c r="A459" s="208" t="s">
        <v>172</v>
      </c>
      <c r="B459" s="148" t="s">
        <v>201</v>
      </c>
      <c r="C459" s="148" t="s">
        <v>213</v>
      </c>
      <c r="D459" s="148" t="s">
        <v>163</v>
      </c>
      <c r="E459" s="148" t="s">
        <v>449</v>
      </c>
      <c r="F459" s="148" t="s">
        <v>275</v>
      </c>
      <c r="G459" s="148" t="s">
        <v>76</v>
      </c>
      <c r="H459" s="171">
        <f>H460</f>
        <v>194028</v>
      </c>
      <c r="I459" s="206">
        <f aca="true" t="shared" si="99" ref="I459:I470">H459/1000</f>
        <v>194.028</v>
      </c>
      <c r="J459" s="206">
        <f t="shared" si="92"/>
        <v>194.028</v>
      </c>
      <c r="K459" s="337">
        <f>K460</f>
        <v>194028</v>
      </c>
      <c r="L459" s="337">
        <f>L460</f>
        <v>194028</v>
      </c>
      <c r="M459" s="337">
        <f t="shared" si="93"/>
        <v>194.028</v>
      </c>
    </row>
    <row r="460" spans="1:13" ht="24.75" customHeight="1" hidden="1">
      <c r="A460" s="158" t="s">
        <v>332</v>
      </c>
      <c r="B460" s="148" t="s">
        <v>201</v>
      </c>
      <c r="C460" s="148" t="s">
        <v>213</v>
      </c>
      <c r="D460" s="148" t="s">
        <v>163</v>
      </c>
      <c r="E460" s="148" t="s">
        <v>449</v>
      </c>
      <c r="F460" s="148" t="s">
        <v>275</v>
      </c>
      <c r="G460" s="148" t="s">
        <v>333</v>
      </c>
      <c r="H460" s="171">
        <v>194028</v>
      </c>
      <c r="I460" s="206">
        <f t="shared" si="99"/>
        <v>194.028</v>
      </c>
      <c r="J460" s="206">
        <f t="shared" si="92"/>
        <v>194.028</v>
      </c>
      <c r="K460" s="337">
        <v>194028</v>
      </c>
      <c r="L460" s="337">
        <v>194028</v>
      </c>
      <c r="M460" s="337">
        <f t="shared" si="93"/>
        <v>194.028</v>
      </c>
    </row>
    <row r="461" spans="1:13" ht="18" customHeight="1" hidden="1">
      <c r="A461" s="122" t="s">
        <v>300</v>
      </c>
      <c r="B461" s="148" t="s">
        <v>201</v>
      </c>
      <c r="C461" s="126" t="s">
        <v>194</v>
      </c>
      <c r="D461" s="126"/>
      <c r="E461" s="126"/>
      <c r="F461" s="148"/>
      <c r="G461" s="148"/>
      <c r="H461" s="171">
        <f aca="true" t="shared" si="100" ref="H461:H468">H462</f>
        <v>0</v>
      </c>
      <c r="I461" s="206">
        <f t="shared" si="99"/>
        <v>0</v>
      </c>
      <c r="J461" s="206"/>
      <c r="K461" s="337">
        <v>0</v>
      </c>
      <c r="L461" s="337">
        <v>0</v>
      </c>
      <c r="M461" s="337"/>
    </row>
    <row r="462" spans="1:13" ht="14.25" customHeight="1" hidden="1">
      <c r="A462" s="123" t="s">
        <v>212</v>
      </c>
      <c r="B462" s="148" t="s">
        <v>201</v>
      </c>
      <c r="C462" s="127" t="s">
        <v>194</v>
      </c>
      <c r="D462" s="127" t="s">
        <v>163</v>
      </c>
      <c r="E462" s="127"/>
      <c r="F462" s="148"/>
      <c r="G462" s="148"/>
      <c r="H462" s="171">
        <f t="shared" si="100"/>
        <v>0</v>
      </c>
      <c r="I462" s="206">
        <f t="shared" si="99"/>
        <v>0</v>
      </c>
      <c r="J462" s="206"/>
      <c r="K462" s="337">
        <v>0</v>
      </c>
      <c r="L462" s="337">
        <v>0</v>
      </c>
      <c r="M462" s="337"/>
    </row>
    <row r="463" spans="1:13" ht="24.75" customHeight="1" hidden="1">
      <c r="A463" s="125" t="s">
        <v>301</v>
      </c>
      <c r="B463" s="148" t="s">
        <v>201</v>
      </c>
      <c r="C463" s="127" t="s">
        <v>194</v>
      </c>
      <c r="D463" s="127" t="s">
        <v>163</v>
      </c>
      <c r="E463" s="127" t="s">
        <v>303</v>
      </c>
      <c r="F463" s="148"/>
      <c r="G463" s="148"/>
      <c r="H463" s="171">
        <f t="shared" si="100"/>
        <v>0</v>
      </c>
      <c r="I463" s="206">
        <f t="shared" si="99"/>
        <v>0</v>
      </c>
      <c r="J463" s="206"/>
      <c r="K463" s="337">
        <v>0</v>
      </c>
      <c r="L463" s="337">
        <v>0</v>
      </c>
      <c r="M463" s="337"/>
    </row>
    <row r="464" spans="1:13" ht="24.75" customHeight="1" hidden="1">
      <c r="A464" s="125" t="s">
        <v>301</v>
      </c>
      <c r="B464" s="148" t="s">
        <v>201</v>
      </c>
      <c r="C464" s="127" t="s">
        <v>194</v>
      </c>
      <c r="D464" s="127" t="s">
        <v>163</v>
      </c>
      <c r="E464" s="127" t="s">
        <v>304</v>
      </c>
      <c r="F464" s="148"/>
      <c r="G464" s="148"/>
      <c r="H464" s="171">
        <f t="shared" si="100"/>
        <v>0</v>
      </c>
      <c r="I464" s="206">
        <f t="shared" si="99"/>
        <v>0</v>
      </c>
      <c r="J464" s="206"/>
      <c r="K464" s="337">
        <v>0</v>
      </c>
      <c r="L464" s="337">
        <v>0</v>
      </c>
      <c r="M464" s="337"/>
    </row>
    <row r="465" spans="1:13" ht="24.75" customHeight="1" hidden="1">
      <c r="A465" s="124" t="s">
        <v>302</v>
      </c>
      <c r="B465" s="148" t="s">
        <v>201</v>
      </c>
      <c r="C465" s="127" t="s">
        <v>194</v>
      </c>
      <c r="D465" s="127" t="s">
        <v>163</v>
      </c>
      <c r="E465" s="127" t="s">
        <v>305</v>
      </c>
      <c r="F465" s="148"/>
      <c r="G465" s="148"/>
      <c r="H465" s="171">
        <f t="shared" si="100"/>
        <v>0</v>
      </c>
      <c r="I465" s="206">
        <f t="shared" si="99"/>
        <v>0</v>
      </c>
      <c r="J465" s="206"/>
      <c r="K465" s="337">
        <v>0</v>
      </c>
      <c r="L465" s="337">
        <v>0</v>
      </c>
      <c r="M465" s="337"/>
    </row>
    <row r="466" spans="1:13" ht="24.75" customHeight="1" hidden="1">
      <c r="A466" s="124" t="s">
        <v>299</v>
      </c>
      <c r="B466" s="148" t="s">
        <v>201</v>
      </c>
      <c r="C466" s="127" t="s">
        <v>194</v>
      </c>
      <c r="D466" s="127" t="s">
        <v>163</v>
      </c>
      <c r="E466" s="127" t="s">
        <v>305</v>
      </c>
      <c r="F466" s="148" t="s">
        <v>165</v>
      </c>
      <c r="G466" s="148"/>
      <c r="H466" s="171">
        <f t="shared" si="100"/>
        <v>0</v>
      </c>
      <c r="I466" s="206">
        <f t="shared" si="99"/>
        <v>0</v>
      </c>
      <c r="J466" s="206"/>
      <c r="K466" s="337">
        <v>0</v>
      </c>
      <c r="L466" s="337">
        <v>0</v>
      </c>
      <c r="M466" s="337"/>
    </row>
    <row r="467" spans="1:13" ht="24.75" customHeight="1" hidden="1">
      <c r="A467" s="208" t="s">
        <v>254</v>
      </c>
      <c r="B467" s="148" t="s">
        <v>201</v>
      </c>
      <c r="C467" s="127" t="s">
        <v>194</v>
      </c>
      <c r="D467" s="127" t="s">
        <v>163</v>
      </c>
      <c r="E467" s="127" t="s">
        <v>305</v>
      </c>
      <c r="F467" s="148" t="s">
        <v>177</v>
      </c>
      <c r="G467" s="148"/>
      <c r="H467" s="171">
        <f t="shared" si="100"/>
        <v>0</v>
      </c>
      <c r="I467" s="206">
        <f t="shared" si="99"/>
        <v>0</v>
      </c>
      <c r="J467" s="206"/>
      <c r="K467" s="337">
        <v>0</v>
      </c>
      <c r="L467" s="337">
        <v>0</v>
      </c>
      <c r="M467" s="337"/>
    </row>
    <row r="468" spans="1:13" ht="24.75" customHeight="1" hidden="1">
      <c r="A468" s="208" t="s">
        <v>256</v>
      </c>
      <c r="B468" s="148" t="s">
        <v>201</v>
      </c>
      <c r="C468" s="127" t="s">
        <v>194</v>
      </c>
      <c r="D468" s="127" t="s">
        <v>163</v>
      </c>
      <c r="E468" s="127" t="s">
        <v>305</v>
      </c>
      <c r="F468" s="148" t="s">
        <v>257</v>
      </c>
      <c r="G468" s="148"/>
      <c r="H468" s="171">
        <f t="shared" si="100"/>
        <v>0</v>
      </c>
      <c r="I468" s="206">
        <f t="shared" si="99"/>
        <v>0</v>
      </c>
      <c r="J468" s="206"/>
      <c r="K468" s="337">
        <v>0</v>
      </c>
      <c r="L468" s="337">
        <v>0</v>
      </c>
      <c r="M468" s="337"/>
    </row>
    <row r="469" spans="1:13" ht="13.5" customHeight="1" hidden="1">
      <c r="A469" s="208" t="s">
        <v>68</v>
      </c>
      <c r="B469" s="148" t="s">
        <v>201</v>
      </c>
      <c r="C469" s="127" t="s">
        <v>194</v>
      </c>
      <c r="D469" s="127" t="s">
        <v>163</v>
      </c>
      <c r="E469" s="127" t="s">
        <v>305</v>
      </c>
      <c r="F469" s="148" t="s">
        <v>257</v>
      </c>
      <c r="G469" s="148" t="s">
        <v>165</v>
      </c>
      <c r="H469" s="171">
        <f>H472+H470</f>
        <v>0</v>
      </c>
      <c r="I469" s="206">
        <f t="shared" si="99"/>
        <v>0</v>
      </c>
      <c r="J469" s="206"/>
      <c r="K469" s="337">
        <v>0</v>
      </c>
      <c r="L469" s="337">
        <v>0</v>
      </c>
      <c r="M469" s="337"/>
    </row>
    <row r="470" spans="1:13" ht="13.5" customHeight="1" hidden="1">
      <c r="A470" s="208" t="s">
        <v>176</v>
      </c>
      <c r="B470" s="148" t="s">
        <v>201</v>
      </c>
      <c r="C470" s="127" t="s">
        <v>194</v>
      </c>
      <c r="D470" s="127" t="s">
        <v>163</v>
      </c>
      <c r="E470" s="127" t="s">
        <v>305</v>
      </c>
      <c r="F470" s="148"/>
      <c r="G470" s="148" t="s">
        <v>177</v>
      </c>
      <c r="H470" s="171">
        <f>H471</f>
        <v>0</v>
      </c>
      <c r="I470" s="206">
        <f t="shared" si="99"/>
        <v>0</v>
      </c>
      <c r="J470" s="206"/>
      <c r="K470" s="337"/>
      <c r="L470" s="337"/>
      <c r="M470" s="337"/>
    </row>
    <row r="471" spans="1:13" ht="13.5" customHeight="1" hidden="1">
      <c r="A471" s="208" t="s">
        <v>318</v>
      </c>
      <c r="B471" s="148"/>
      <c r="C471" s="127"/>
      <c r="D471" s="127"/>
      <c r="E471" s="127"/>
      <c r="F471" s="148"/>
      <c r="G471" s="148" t="s">
        <v>319</v>
      </c>
      <c r="H471" s="171">
        <v>0</v>
      </c>
      <c r="I471" s="206"/>
      <c r="J471" s="206"/>
      <c r="K471" s="337"/>
      <c r="L471" s="337"/>
      <c r="M471" s="337"/>
    </row>
    <row r="472" spans="1:13" ht="15.75" customHeight="1" hidden="1">
      <c r="A472" s="208" t="s">
        <v>70</v>
      </c>
      <c r="B472" s="148" t="s">
        <v>201</v>
      </c>
      <c r="C472" s="127" t="s">
        <v>194</v>
      </c>
      <c r="D472" s="127" t="s">
        <v>163</v>
      </c>
      <c r="E472" s="127" t="s">
        <v>305</v>
      </c>
      <c r="F472" s="148" t="s">
        <v>257</v>
      </c>
      <c r="G472" s="148" t="s">
        <v>188</v>
      </c>
      <c r="H472" s="171">
        <f>H473</f>
        <v>0</v>
      </c>
      <c r="I472" s="206">
        <f aca="true" t="shared" si="101" ref="I472:I497">H472/1000</f>
        <v>0</v>
      </c>
      <c r="J472" s="206"/>
      <c r="K472" s="337">
        <v>0</v>
      </c>
      <c r="L472" s="337">
        <v>0</v>
      </c>
      <c r="M472" s="337"/>
    </row>
    <row r="473" spans="1:13" ht="14.25" customHeight="1" hidden="1">
      <c r="A473" s="208" t="s">
        <v>191</v>
      </c>
      <c r="B473" s="148" t="s">
        <v>201</v>
      </c>
      <c r="C473" s="127" t="s">
        <v>194</v>
      </c>
      <c r="D473" s="127" t="s">
        <v>163</v>
      </c>
      <c r="E473" s="127" t="s">
        <v>305</v>
      </c>
      <c r="F473" s="148" t="s">
        <v>257</v>
      </c>
      <c r="G473" s="148" t="s">
        <v>192</v>
      </c>
      <c r="H473" s="171">
        <v>0</v>
      </c>
      <c r="I473" s="206">
        <f t="shared" si="101"/>
        <v>0</v>
      </c>
      <c r="J473" s="206"/>
      <c r="K473" s="337">
        <v>0</v>
      </c>
      <c r="L473" s="337">
        <v>0</v>
      </c>
      <c r="M473" s="337"/>
    </row>
    <row r="474" spans="1:13" ht="15">
      <c r="A474" s="207" t="s">
        <v>193</v>
      </c>
      <c r="B474" s="203" t="s">
        <v>201</v>
      </c>
      <c r="C474" s="203" t="s">
        <v>89</v>
      </c>
      <c r="D474" s="203"/>
      <c r="E474" s="203"/>
      <c r="F474" s="203"/>
      <c r="G474" s="203"/>
      <c r="H474" s="201">
        <f aca="true" t="shared" si="102" ref="H474:H482">H475</f>
        <v>0</v>
      </c>
      <c r="I474" s="206">
        <f t="shared" si="101"/>
        <v>0</v>
      </c>
      <c r="J474" s="206">
        <f aca="true" t="shared" si="103" ref="J474:J489">K474/1000</f>
        <v>12.59919</v>
      </c>
      <c r="K474" s="336">
        <f aca="true" t="shared" si="104" ref="K474:L482">K475</f>
        <v>12599.19</v>
      </c>
      <c r="L474" s="336">
        <f t="shared" si="104"/>
        <v>19380.82</v>
      </c>
      <c r="M474" s="336">
        <f aca="true" t="shared" si="105" ref="M474:M502">L474/1000</f>
        <v>19.38082</v>
      </c>
    </row>
    <row r="475" spans="1:13" ht="28.5" customHeight="1">
      <c r="A475" s="207" t="s">
        <v>225</v>
      </c>
      <c r="B475" s="203" t="s">
        <v>201</v>
      </c>
      <c r="C475" s="203" t="s">
        <v>89</v>
      </c>
      <c r="D475" s="203" t="s">
        <v>163</v>
      </c>
      <c r="E475" s="203"/>
      <c r="F475" s="203"/>
      <c r="G475" s="203"/>
      <c r="H475" s="201">
        <f t="shared" si="102"/>
        <v>0</v>
      </c>
      <c r="I475" s="206">
        <f t="shared" si="101"/>
        <v>0</v>
      </c>
      <c r="J475" s="206">
        <f t="shared" si="103"/>
        <v>12.59919</v>
      </c>
      <c r="K475" s="336">
        <f t="shared" si="104"/>
        <v>12599.19</v>
      </c>
      <c r="L475" s="336">
        <f t="shared" si="104"/>
        <v>19380.82</v>
      </c>
      <c r="M475" s="336">
        <f t="shared" si="105"/>
        <v>19.38082</v>
      </c>
    </row>
    <row r="476" spans="1:13" ht="15" hidden="1">
      <c r="A476" s="208" t="s">
        <v>457</v>
      </c>
      <c r="B476" s="148" t="s">
        <v>201</v>
      </c>
      <c r="C476" s="148" t="s">
        <v>89</v>
      </c>
      <c r="D476" s="148" t="s">
        <v>163</v>
      </c>
      <c r="E476" s="148" t="s">
        <v>8</v>
      </c>
      <c r="F476" s="148"/>
      <c r="G476" s="148"/>
      <c r="H476" s="171">
        <f t="shared" si="102"/>
        <v>0</v>
      </c>
      <c r="I476" s="209">
        <f t="shared" si="101"/>
        <v>0</v>
      </c>
      <c r="J476" s="209">
        <f t="shared" si="103"/>
        <v>12.59919</v>
      </c>
      <c r="K476" s="337">
        <f t="shared" si="104"/>
        <v>12599.19</v>
      </c>
      <c r="L476" s="337">
        <f t="shared" si="104"/>
        <v>19380.82</v>
      </c>
      <c r="M476" s="337">
        <f t="shared" si="105"/>
        <v>19.38082</v>
      </c>
    </row>
    <row r="477" spans="1:13" ht="15" hidden="1">
      <c r="A477" s="208" t="s">
        <v>458</v>
      </c>
      <c r="B477" s="148" t="s">
        <v>201</v>
      </c>
      <c r="C477" s="148" t="s">
        <v>89</v>
      </c>
      <c r="D477" s="148" t="s">
        <v>163</v>
      </c>
      <c r="E477" s="148" t="s">
        <v>459</v>
      </c>
      <c r="F477" s="148"/>
      <c r="G477" s="148"/>
      <c r="H477" s="171">
        <f>H479</f>
        <v>0</v>
      </c>
      <c r="I477" s="209">
        <f t="shared" si="101"/>
        <v>0</v>
      </c>
      <c r="J477" s="209">
        <f t="shared" si="103"/>
        <v>12.59919</v>
      </c>
      <c r="K477" s="337">
        <f>K478</f>
        <v>12599.19</v>
      </c>
      <c r="L477" s="337">
        <f>L478</f>
        <v>19380.82</v>
      </c>
      <c r="M477" s="337">
        <f t="shared" si="105"/>
        <v>19.38082</v>
      </c>
    </row>
    <row r="478" spans="1:13" ht="15" customHeight="1" hidden="1">
      <c r="A478" s="208" t="s">
        <v>460</v>
      </c>
      <c r="B478" s="148" t="s">
        <v>201</v>
      </c>
      <c r="C478" s="148" t="s">
        <v>89</v>
      </c>
      <c r="D478" s="148" t="s">
        <v>163</v>
      </c>
      <c r="E478" s="148" t="s">
        <v>451</v>
      </c>
      <c r="F478" s="148"/>
      <c r="G478" s="148"/>
      <c r="H478" s="171"/>
      <c r="I478" s="209">
        <f t="shared" si="101"/>
        <v>0</v>
      </c>
      <c r="J478" s="209">
        <f t="shared" si="103"/>
        <v>12.59919</v>
      </c>
      <c r="K478" s="337">
        <f>K479</f>
        <v>12599.19</v>
      </c>
      <c r="L478" s="337">
        <f>L480</f>
        <v>19380.82</v>
      </c>
      <c r="M478" s="337">
        <f t="shared" si="105"/>
        <v>19.38082</v>
      </c>
    </row>
    <row r="479" spans="1:13" ht="15" hidden="1">
      <c r="A479" s="208" t="s">
        <v>195</v>
      </c>
      <c r="B479" s="148" t="s">
        <v>201</v>
      </c>
      <c r="C479" s="148" t="s">
        <v>89</v>
      </c>
      <c r="D479" s="148" t="s">
        <v>163</v>
      </c>
      <c r="E479" s="148" t="s">
        <v>451</v>
      </c>
      <c r="F479" s="148" t="s">
        <v>160</v>
      </c>
      <c r="G479" s="148"/>
      <c r="H479" s="171">
        <f t="shared" si="102"/>
        <v>0</v>
      </c>
      <c r="I479" s="209">
        <f t="shared" si="101"/>
        <v>0</v>
      </c>
      <c r="J479" s="209">
        <f t="shared" si="103"/>
        <v>12.59919</v>
      </c>
      <c r="K479" s="337">
        <f t="shared" si="104"/>
        <v>12599.19</v>
      </c>
      <c r="L479" s="337">
        <f t="shared" si="104"/>
        <v>19380.82</v>
      </c>
      <c r="M479" s="337">
        <f t="shared" si="105"/>
        <v>19.38082</v>
      </c>
    </row>
    <row r="480" spans="1:13" ht="15" hidden="1">
      <c r="A480" s="208" t="s">
        <v>195</v>
      </c>
      <c r="B480" s="148" t="s">
        <v>201</v>
      </c>
      <c r="C480" s="148" t="s">
        <v>89</v>
      </c>
      <c r="D480" s="148" t="s">
        <v>163</v>
      </c>
      <c r="E480" s="148" t="s">
        <v>451</v>
      </c>
      <c r="F480" s="148" t="s">
        <v>276</v>
      </c>
      <c r="G480" s="148"/>
      <c r="H480" s="171">
        <f t="shared" si="102"/>
        <v>0</v>
      </c>
      <c r="I480" s="206">
        <f t="shared" si="101"/>
        <v>0</v>
      </c>
      <c r="J480" s="206">
        <f t="shared" si="103"/>
        <v>12.59919</v>
      </c>
      <c r="K480" s="337">
        <f t="shared" si="104"/>
        <v>12599.19</v>
      </c>
      <c r="L480" s="337">
        <f t="shared" si="104"/>
        <v>19380.82</v>
      </c>
      <c r="M480" s="337">
        <f t="shared" si="105"/>
        <v>19.38082</v>
      </c>
    </row>
    <row r="481" spans="1:13" ht="15" hidden="1">
      <c r="A481" s="208" t="s">
        <v>68</v>
      </c>
      <c r="B481" s="148" t="s">
        <v>201</v>
      </c>
      <c r="C481" s="148" t="s">
        <v>89</v>
      </c>
      <c r="D481" s="148" t="s">
        <v>163</v>
      </c>
      <c r="E481" s="148" t="s">
        <v>451</v>
      </c>
      <c r="F481" s="148" t="s">
        <v>276</v>
      </c>
      <c r="G481" s="148" t="s">
        <v>165</v>
      </c>
      <c r="H481" s="171">
        <f t="shared" si="102"/>
        <v>0</v>
      </c>
      <c r="I481" s="206">
        <f t="shared" si="101"/>
        <v>0</v>
      </c>
      <c r="J481" s="206">
        <f t="shared" si="103"/>
        <v>12.59919</v>
      </c>
      <c r="K481" s="337">
        <f t="shared" si="104"/>
        <v>12599.19</v>
      </c>
      <c r="L481" s="337">
        <f t="shared" si="104"/>
        <v>19380.82</v>
      </c>
      <c r="M481" s="337">
        <f t="shared" si="105"/>
        <v>19.38082</v>
      </c>
    </row>
    <row r="482" spans="1:13" ht="15" hidden="1">
      <c r="A482" s="208" t="s">
        <v>195</v>
      </c>
      <c r="B482" s="148" t="s">
        <v>201</v>
      </c>
      <c r="C482" s="148" t="s">
        <v>89</v>
      </c>
      <c r="D482" s="148" t="s">
        <v>163</v>
      </c>
      <c r="E482" s="148" t="s">
        <v>451</v>
      </c>
      <c r="F482" s="148" t="s">
        <v>276</v>
      </c>
      <c r="G482" s="148" t="s">
        <v>77</v>
      </c>
      <c r="H482" s="171">
        <f t="shared" si="102"/>
        <v>0</v>
      </c>
      <c r="I482" s="206">
        <f t="shared" si="101"/>
        <v>0</v>
      </c>
      <c r="J482" s="206">
        <f t="shared" si="103"/>
        <v>12.59919</v>
      </c>
      <c r="K482" s="337">
        <f t="shared" si="104"/>
        <v>12599.19</v>
      </c>
      <c r="L482" s="337">
        <f t="shared" si="104"/>
        <v>19380.82</v>
      </c>
      <c r="M482" s="337">
        <f t="shared" si="105"/>
        <v>19.38082</v>
      </c>
    </row>
    <row r="483" spans="1:13" ht="15" hidden="1">
      <c r="A483" s="208" t="s">
        <v>196</v>
      </c>
      <c r="B483" s="148" t="s">
        <v>201</v>
      </c>
      <c r="C483" s="148" t="s">
        <v>89</v>
      </c>
      <c r="D483" s="148" t="s">
        <v>163</v>
      </c>
      <c r="E483" s="148" t="s">
        <v>451</v>
      </c>
      <c r="F483" s="148" t="s">
        <v>276</v>
      </c>
      <c r="G483" s="148" t="s">
        <v>220</v>
      </c>
      <c r="H483" s="171"/>
      <c r="I483" s="206">
        <f t="shared" si="101"/>
        <v>0</v>
      </c>
      <c r="J483" s="206">
        <f t="shared" si="103"/>
        <v>12.59919</v>
      </c>
      <c r="K483" s="337">
        <v>12599.19</v>
      </c>
      <c r="L483" s="337">
        <v>19380.82</v>
      </c>
      <c r="M483" s="337">
        <f t="shared" si="105"/>
        <v>19.38082</v>
      </c>
    </row>
    <row r="484" spans="1:13" ht="40.5" customHeight="1">
      <c r="A484" s="197" t="s">
        <v>277</v>
      </c>
      <c r="B484" s="228">
        <v>950</v>
      </c>
      <c r="C484" s="228">
        <v>14</v>
      </c>
      <c r="D484" s="228"/>
      <c r="E484" s="228"/>
      <c r="F484" s="228"/>
      <c r="G484" s="228"/>
      <c r="H484" s="201">
        <f>H485</f>
        <v>146063.86</v>
      </c>
      <c r="I484" s="206">
        <f t="shared" si="101"/>
        <v>146.06385999999998</v>
      </c>
      <c r="J484" s="206">
        <f t="shared" si="103"/>
        <v>23.856270000000002</v>
      </c>
      <c r="K484" s="336">
        <f aca="true" t="shared" si="106" ref="K484:L486">K485</f>
        <v>23856.27</v>
      </c>
      <c r="L484" s="336">
        <f t="shared" si="106"/>
        <v>23856.27</v>
      </c>
      <c r="M484" s="336">
        <f t="shared" si="105"/>
        <v>23.856270000000002</v>
      </c>
    </row>
    <row r="485" spans="1:13" s="149" customFormat="1" ht="15.75" customHeight="1">
      <c r="A485" s="197" t="s">
        <v>278</v>
      </c>
      <c r="B485" s="228">
        <v>950</v>
      </c>
      <c r="C485" s="228">
        <v>14</v>
      </c>
      <c r="D485" s="203" t="s">
        <v>174</v>
      </c>
      <c r="E485" s="228"/>
      <c r="F485" s="228"/>
      <c r="G485" s="228"/>
      <c r="H485" s="201">
        <f>H486</f>
        <v>146063.86</v>
      </c>
      <c r="I485" s="206">
        <f t="shared" si="101"/>
        <v>146.06385999999998</v>
      </c>
      <c r="J485" s="206">
        <f t="shared" si="103"/>
        <v>23.856270000000002</v>
      </c>
      <c r="K485" s="336">
        <f t="shared" si="106"/>
        <v>23856.27</v>
      </c>
      <c r="L485" s="336">
        <f t="shared" si="106"/>
        <v>23856.27</v>
      </c>
      <c r="M485" s="336">
        <f t="shared" si="105"/>
        <v>23.856270000000002</v>
      </c>
    </row>
    <row r="486" spans="1:13" s="149" customFormat="1" ht="15" customHeight="1" hidden="1">
      <c r="A486" s="140" t="s">
        <v>453</v>
      </c>
      <c r="B486" s="204">
        <v>950</v>
      </c>
      <c r="C486" s="204">
        <v>14</v>
      </c>
      <c r="D486" s="148" t="s">
        <v>174</v>
      </c>
      <c r="E486" s="204">
        <v>5200000000</v>
      </c>
      <c r="F486" s="204"/>
      <c r="G486" s="204"/>
      <c r="H486" s="171">
        <f>H487</f>
        <v>146063.86</v>
      </c>
      <c r="I486" s="209">
        <f t="shared" si="101"/>
        <v>146.06385999999998</v>
      </c>
      <c r="J486" s="209">
        <f t="shared" si="103"/>
        <v>23.856270000000002</v>
      </c>
      <c r="K486" s="337">
        <f t="shared" si="106"/>
        <v>23856.27</v>
      </c>
      <c r="L486" s="337">
        <f t="shared" si="106"/>
        <v>23856.27</v>
      </c>
      <c r="M486" s="337">
        <f t="shared" si="105"/>
        <v>23.856270000000002</v>
      </c>
    </row>
    <row r="487" spans="1:13" s="149" customFormat="1" ht="54" customHeight="1" hidden="1">
      <c r="A487" s="140" t="s">
        <v>78</v>
      </c>
      <c r="B487" s="204">
        <v>950</v>
      </c>
      <c r="C487" s="204">
        <v>14</v>
      </c>
      <c r="D487" s="148" t="s">
        <v>174</v>
      </c>
      <c r="E487" s="148" t="s">
        <v>452</v>
      </c>
      <c r="F487" s="204"/>
      <c r="G487" s="204"/>
      <c r="H487" s="171">
        <f>H493+H488+H498</f>
        <v>146063.86</v>
      </c>
      <c r="I487" s="209">
        <f t="shared" si="101"/>
        <v>146.06385999999998</v>
      </c>
      <c r="J487" s="209">
        <f t="shared" si="103"/>
        <v>23.856270000000002</v>
      </c>
      <c r="K487" s="337">
        <f>K493+K488</f>
        <v>23856.27</v>
      </c>
      <c r="L487" s="337">
        <f>L493+L488</f>
        <v>23856.27</v>
      </c>
      <c r="M487" s="337">
        <f t="shared" si="105"/>
        <v>23.856270000000002</v>
      </c>
    </row>
    <row r="488" spans="1:13" ht="37.5" customHeight="1" hidden="1">
      <c r="A488" s="140" t="s">
        <v>334</v>
      </c>
      <c r="B488" s="204">
        <v>950</v>
      </c>
      <c r="C488" s="204">
        <v>14</v>
      </c>
      <c r="D488" s="148" t="s">
        <v>174</v>
      </c>
      <c r="E488" s="148" t="s">
        <v>455</v>
      </c>
      <c r="F488" s="204"/>
      <c r="G488" s="204"/>
      <c r="H488" s="171">
        <f>H489</f>
        <v>23856.27</v>
      </c>
      <c r="I488" s="209">
        <f t="shared" si="101"/>
        <v>23.856270000000002</v>
      </c>
      <c r="J488" s="209">
        <f t="shared" si="103"/>
        <v>23.856270000000002</v>
      </c>
      <c r="K488" s="337">
        <f aca="true" t="shared" si="107" ref="K488:L490">K489</f>
        <v>23856.27</v>
      </c>
      <c r="L488" s="337">
        <f t="shared" si="107"/>
        <v>23856.27</v>
      </c>
      <c r="M488" s="337">
        <f t="shared" si="105"/>
        <v>23.856270000000002</v>
      </c>
    </row>
    <row r="489" spans="1:13" ht="17.25" customHeight="1" hidden="1">
      <c r="A489" s="140" t="s">
        <v>103</v>
      </c>
      <c r="B489" s="204">
        <v>950</v>
      </c>
      <c r="C489" s="204">
        <v>14</v>
      </c>
      <c r="D489" s="148" t="s">
        <v>174</v>
      </c>
      <c r="E489" s="148" t="s">
        <v>455</v>
      </c>
      <c r="F489" s="204">
        <v>500</v>
      </c>
      <c r="G489" s="204"/>
      <c r="H489" s="171">
        <f>H490</f>
        <v>23856.27</v>
      </c>
      <c r="I489" s="209">
        <f t="shared" si="101"/>
        <v>23.856270000000002</v>
      </c>
      <c r="J489" s="209">
        <f t="shared" si="103"/>
        <v>23.856270000000002</v>
      </c>
      <c r="K489" s="337">
        <f t="shared" si="107"/>
        <v>23856.27</v>
      </c>
      <c r="L489" s="337">
        <f t="shared" si="107"/>
        <v>23856.27</v>
      </c>
      <c r="M489" s="337">
        <f t="shared" si="105"/>
        <v>23.856270000000002</v>
      </c>
    </row>
    <row r="490" spans="1:13" ht="24.75" customHeight="1" hidden="1">
      <c r="A490" s="176" t="s">
        <v>68</v>
      </c>
      <c r="B490" s="204">
        <v>950</v>
      </c>
      <c r="C490" s="204">
        <v>14</v>
      </c>
      <c r="D490" s="148" t="s">
        <v>174</v>
      </c>
      <c r="E490" s="148" t="s">
        <v>455</v>
      </c>
      <c r="F490" s="229">
        <v>540</v>
      </c>
      <c r="G490" s="229">
        <v>200</v>
      </c>
      <c r="H490" s="171">
        <f>H491</f>
        <v>23856.27</v>
      </c>
      <c r="I490" s="209">
        <f t="shared" si="101"/>
        <v>23.856270000000002</v>
      </c>
      <c r="J490" s="209"/>
      <c r="K490" s="337">
        <f t="shared" si="107"/>
        <v>23856.27</v>
      </c>
      <c r="L490" s="337">
        <f t="shared" si="107"/>
        <v>23856.27</v>
      </c>
      <c r="M490" s="337">
        <f t="shared" si="105"/>
        <v>23.856270000000002</v>
      </c>
    </row>
    <row r="491" spans="1:13" ht="24.75" customHeight="1" hidden="1">
      <c r="A491" s="176" t="s">
        <v>60</v>
      </c>
      <c r="B491" s="204">
        <v>950</v>
      </c>
      <c r="C491" s="204">
        <v>14</v>
      </c>
      <c r="D491" s="148" t="s">
        <v>174</v>
      </c>
      <c r="E491" s="148" t="s">
        <v>455</v>
      </c>
      <c r="F491" s="229">
        <v>540</v>
      </c>
      <c r="G491" s="229">
        <v>250</v>
      </c>
      <c r="H491" s="171">
        <f>H492</f>
        <v>23856.27</v>
      </c>
      <c r="I491" s="209">
        <f t="shared" si="101"/>
        <v>23.856270000000002</v>
      </c>
      <c r="J491" s="209"/>
      <c r="K491" s="337">
        <v>23856.27</v>
      </c>
      <c r="L491" s="337">
        <v>23856.27</v>
      </c>
      <c r="M491" s="337">
        <f t="shared" si="105"/>
        <v>23.856270000000002</v>
      </c>
    </row>
    <row r="492" spans="1:13" ht="24.75" customHeight="1" hidden="1">
      <c r="A492" s="176" t="s">
        <v>62</v>
      </c>
      <c r="B492" s="204">
        <v>950</v>
      </c>
      <c r="C492" s="204">
        <v>14</v>
      </c>
      <c r="D492" s="148" t="s">
        <v>174</v>
      </c>
      <c r="E492" s="148" t="s">
        <v>455</v>
      </c>
      <c r="F492" s="229">
        <v>540</v>
      </c>
      <c r="G492" s="229">
        <v>251</v>
      </c>
      <c r="H492" s="171">
        <v>23856.27</v>
      </c>
      <c r="I492" s="209">
        <f t="shared" si="101"/>
        <v>23.856270000000002</v>
      </c>
      <c r="J492" s="209"/>
      <c r="K492" s="337">
        <v>0</v>
      </c>
      <c r="L492" s="337">
        <v>0</v>
      </c>
      <c r="M492" s="337">
        <f t="shared" si="105"/>
        <v>0</v>
      </c>
    </row>
    <row r="493" spans="1:13" ht="27" customHeight="1" hidden="1">
      <c r="A493" s="140" t="s">
        <v>454</v>
      </c>
      <c r="B493" s="204">
        <v>950</v>
      </c>
      <c r="C493" s="204">
        <v>14</v>
      </c>
      <c r="D493" s="148" t="s">
        <v>174</v>
      </c>
      <c r="E493" s="148" t="s">
        <v>456</v>
      </c>
      <c r="F493" s="204"/>
      <c r="G493" s="204"/>
      <c r="H493" s="171">
        <f>H494</f>
        <v>49271.85</v>
      </c>
      <c r="I493" s="209">
        <f t="shared" si="101"/>
        <v>49.27185</v>
      </c>
      <c r="J493" s="209">
        <f aca="true" t="shared" si="108" ref="J493:J502">K493/1000</f>
        <v>0</v>
      </c>
      <c r="K493" s="337">
        <f aca="true" t="shared" si="109" ref="K493:L500">K494</f>
        <v>0</v>
      </c>
      <c r="L493" s="337">
        <f t="shared" si="109"/>
        <v>0</v>
      </c>
      <c r="M493" s="337">
        <f t="shared" si="105"/>
        <v>0</v>
      </c>
    </row>
    <row r="494" spans="1:13" ht="15" hidden="1">
      <c r="A494" s="140" t="s">
        <v>103</v>
      </c>
      <c r="B494" s="204">
        <v>950</v>
      </c>
      <c r="C494" s="204">
        <v>14</v>
      </c>
      <c r="D494" s="148" t="s">
        <v>174</v>
      </c>
      <c r="E494" s="148" t="s">
        <v>456</v>
      </c>
      <c r="F494" s="204">
        <v>500</v>
      </c>
      <c r="G494" s="204"/>
      <c r="H494" s="171">
        <f>H495</f>
        <v>49271.85</v>
      </c>
      <c r="I494" s="209">
        <f t="shared" si="101"/>
        <v>49.27185</v>
      </c>
      <c r="J494" s="209">
        <f t="shared" si="108"/>
        <v>0</v>
      </c>
      <c r="K494" s="337">
        <f t="shared" si="109"/>
        <v>0</v>
      </c>
      <c r="L494" s="337">
        <f t="shared" si="109"/>
        <v>0</v>
      </c>
      <c r="M494" s="337">
        <f t="shared" si="105"/>
        <v>0</v>
      </c>
    </row>
    <row r="495" spans="1:13" ht="15" hidden="1">
      <c r="A495" s="176" t="s">
        <v>68</v>
      </c>
      <c r="B495" s="204">
        <v>950</v>
      </c>
      <c r="C495" s="204">
        <v>14</v>
      </c>
      <c r="D495" s="148" t="s">
        <v>174</v>
      </c>
      <c r="E495" s="148" t="s">
        <v>456</v>
      </c>
      <c r="F495" s="229">
        <v>540</v>
      </c>
      <c r="G495" s="229">
        <v>200</v>
      </c>
      <c r="H495" s="171">
        <f>H496</f>
        <v>49271.85</v>
      </c>
      <c r="I495" s="343">
        <f t="shared" si="101"/>
        <v>49.27185</v>
      </c>
      <c r="J495" s="343">
        <f t="shared" si="108"/>
        <v>0</v>
      </c>
      <c r="K495" s="337">
        <f t="shared" si="109"/>
        <v>0</v>
      </c>
      <c r="L495" s="337">
        <f t="shared" si="109"/>
        <v>0</v>
      </c>
      <c r="M495" s="337">
        <f t="shared" si="105"/>
        <v>0</v>
      </c>
    </row>
    <row r="496" spans="1:13" ht="15" hidden="1">
      <c r="A496" s="176" t="s">
        <v>60</v>
      </c>
      <c r="B496" s="204">
        <v>950</v>
      </c>
      <c r="C496" s="204">
        <v>14</v>
      </c>
      <c r="D496" s="148" t="s">
        <v>174</v>
      </c>
      <c r="E496" s="148" t="s">
        <v>456</v>
      </c>
      <c r="F496" s="229">
        <v>540</v>
      </c>
      <c r="G496" s="229">
        <v>250</v>
      </c>
      <c r="H496" s="171">
        <f>H497</f>
        <v>49271.85</v>
      </c>
      <c r="I496" s="343">
        <f t="shared" si="101"/>
        <v>49.27185</v>
      </c>
      <c r="J496" s="343">
        <f t="shared" si="108"/>
        <v>0</v>
      </c>
      <c r="K496" s="337">
        <v>0</v>
      </c>
      <c r="L496" s="337">
        <v>0</v>
      </c>
      <c r="M496" s="337">
        <f t="shared" si="105"/>
        <v>0</v>
      </c>
    </row>
    <row r="497" spans="1:13" ht="27" hidden="1">
      <c r="A497" s="176" t="s">
        <v>62</v>
      </c>
      <c r="B497" s="204">
        <v>950</v>
      </c>
      <c r="C497" s="204">
        <v>14</v>
      </c>
      <c r="D497" s="148" t="s">
        <v>174</v>
      </c>
      <c r="E497" s="148" t="s">
        <v>456</v>
      </c>
      <c r="F497" s="229">
        <v>540</v>
      </c>
      <c r="G497" s="229">
        <v>251</v>
      </c>
      <c r="H497" s="171">
        <v>49271.85</v>
      </c>
      <c r="I497" s="343">
        <f t="shared" si="101"/>
        <v>49.27185</v>
      </c>
      <c r="J497" s="343">
        <f t="shared" si="108"/>
        <v>0</v>
      </c>
      <c r="K497" s="337">
        <v>0</v>
      </c>
      <c r="L497" s="337">
        <v>0</v>
      </c>
      <c r="M497" s="337">
        <f t="shared" si="105"/>
        <v>0</v>
      </c>
    </row>
    <row r="498" spans="1:13" ht="44.25" customHeight="1" hidden="1">
      <c r="A498" s="140" t="s">
        <v>475</v>
      </c>
      <c r="B498" s="204">
        <v>950</v>
      </c>
      <c r="C498" s="204">
        <v>14</v>
      </c>
      <c r="D498" s="148" t="s">
        <v>174</v>
      </c>
      <c r="E498" s="148" t="s">
        <v>497</v>
      </c>
      <c r="F498" s="204"/>
      <c r="G498" s="204"/>
      <c r="H498" s="171">
        <f>H499</f>
        <v>72935.74</v>
      </c>
      <c r="I498" s="209">
        <f>H498/1000</f>
        <v>72.93574000000001</v>
      </c>
      <c r="J498" s="209">
        <f t="shared" si="108"/>
        <v>0</v>
      </c>
      <c r="K498" s="337">
        <f t="shared" si="109"/>
        <v>0</v>
      </c>
      <c r="L498" s="337">
        <f t="shared" si="109"/>
        <v>0</v>
      </c>
      <c r="M498" s="337">
        <f t="shared" si="105"/>
        <v>0</v>
      </c>
    </row>
    <row r="499" spans="1:13" ht="15" hidden="1">
      <c r="A499" s="140" t="s">
        <v>103</v>
      </c>
      <c r="B499" s="204">
        <v>950</v>
      </c>
      <c r="C499" s="204">
        <v>14</v>
      </c>
      <c r="D499" s="148" t="s">
        <v>174</v>
      </c>
      <c r="E499" s="148" t="s">
        <v>497</v>
      </c>
      <c r="F499" s="204">
        <v>500</v>
      </c>
      <c r="G499" s="204"/>
      <c r="H499" s="171">
        <f>H500</f>
        <v>72935.74</v>
      </c>
      <c r="I499" s="209">
        <f>H499/1000</f>
        <v>72.93574000000001</v>
      </c>
      <c r="J499" s="209">
        <f t="shared" si="108"/>
        <v>0</v>
      </c>
      <c r="K499" s="337">
        <f t="shared" si="109"/>
        <v>0</v>
      </c>
      <c r="L499" s="337">
        <f t="shared" si="109"/>
        <v>0</v>
      </c>
      <c r="M499" s="337">
        <f t="shared" si="105"/>
        <v>0</v>
      </c>
    </row>
    <row r="500" spans="1:13" ht="15" hidden="1">
      <c r="A500" s="150" t="s">
        <v>68</v>
      </c>
      <c r="B500" s="147">
        <v>950</v>
      </c>
      <c r="C500" s="147">
        <v>14</v>
      </c>
      <c r="D500" s="139" t="s">
        <v>174</v>
      </c>
      <c r="E500" s="139" t="s">
        <v>456</v>
      </c>
      <c r="F500" s="151">
        <v>540</v>
      </c>
      <c r="G500" s="151">
        <v>200</v>
      </c>
      <c r="H500" s="159">
        <f>H501</f>
        <v>72935.74</v>
      </c>
      <c r="I500" s="183">
        <f>H500/1000</f>
        <v>72.93574000000001</v>
      </c>
      <c r="J500" s="184">
        <f t="shared" si="108"/>
        <v>0</v>
      </c>
      <c r="K500" s="159">
        <f t="shared" si="109"/>
        <v>0</v>
      </c>
      <c r="L500" s="159">
        <f t="shared" si="109"/>
        <v>0</v>
      </c>
      <c r="M500" s="170">
        <f t="shared" si="105"/>
        <v>0</v>
      </c>
    </row>
    <row r="501" spans="1:13" ht="15" hidden="1">
      <c r="A501" s="150" t="s">
        <v>60</v>
      </c>
      <c r="B501" s="147">
        <v>950</v>
      </c>
      <c r="C501" s="147">
        <v>14</v>
      </c>
      <c r="D501" s="139" t="s">
        <v>174</v>
      </c>
      <c r="E501" s="139" t="s">
        <v>456</v>
      </c>
      <c r="F501" s="151">
        <v>540</v>
      </c>
      <c r="G501" s="151">
        <v>250</v>
      </c>
      <c r="H501" s="159">
        <f>H502</f>
        <v>72935.74</v>
      </c>
      <c r="I501" s="183">
        <f>H501/1000</f>
        <v>72.93574000000001</v>
      </c>
      <c r="J501" s="184">
        <f t="shared" si="108"/>
        <v>0</v>
      </c>
      <c r="K501" s="159">
        <v>0</v>
      </c>
      <c r="L501" s="159">
        <v>0</v>
      </c>
      <c r="M501" s="170">
        <f t="shared" si="105"/>
        <v>0</v>
      </c>
    </row>
    <row r="502" spans="1:13" ht="24" hidden="1">
      <c r="A502" s="150" t="s">
        <v>62</v>
      </c>
      <c r="B502" s="147">
        <v>950</v>
      </c>
      <c r="C502" s="147">
        <v>14</v>
      </c>
      <c r="D502" s="139" t="s">
        <v>174</v>
      </c>
      <c r="E502" s="139" t="s">
        <v>456</v>
      </c>
      <c r="F502" s="151">
        <v>540</v>
      </c>
      <c r="G502" s="151">
        <v>251</v>
      </c>
      <c r="H502" s="159">
        <v>72935.74</v>
      </c>
      <c r="I502" s="183">
        <f>H502/1000</f>
        <v>72.93574000000001</v>
      </c>
      <c r="J502" s="184">
        <f t="shared" si="108"/>
        <v>0</v>
      </c>
      <c r="K502" s="159">
        <v>0</v>
      </c>
      <c r="L502" s="159">
        <v>0</v>
      </c>
      <c r="M502" s="170">
        <f t="shared" si="105"/>
        <v>0</v>
      </c>
    </row>
    <row r="503" spans="1:12" ht="15">
      <c r="A503" s="152"/>
      <c r="B503" s="152"/>
      <c r="C503" s="152"/>
      <c r="D503" s="152"/>
      <c r="E503" s="152"/>
      <c r="F503" s="152"/>
      <c r="G503" s="152"/>
      <c r="H503" s="153"/>
      <c r="I503" s="153"/>
      <c r="J503" s="153"/>
      <c r="K503" s="153"/>
      <c r="L503" s="153"/>
    </row>
    <row r="504" spans="1:12" ht="15">
      <c r="A504" s="152"/>
      <c r="B504" s="152"/>
      <c r="C504" s="152"/>
      <c r="D504" s="152"/>
      <c r="E504" s="152"/>
      <c r="F504" s="152"/>
      <c r="G504" s="152"/>
      <c r="H504" s="153"/>
      <c r="I504" s="153"/>
      <c r="J504" s="153"/>
      <c r="K504" s="153"/>
      <c r="L504" s="153"/>
    </row>
    <row r="505" spans="1:12" ht="15">
      <c r="A505" s="152"/>
      <c r="B505" s="152"/>
      <c r="C505" s="152"/>
      <c r="D505" s="152"/>
      <c r="E505" s="152"/>
      <c r="F505" s="152"/>
      <c r="G505" s="152"/>
      <c r="H505" s="153"/>
      <c r="I505" s="153"/>
      <c r="J505" s="153"/>
      <c r="K505" s="153"/>
      <c r="L505" s="153"/>
    </row>
    <row r="506" spans="1:12" ht="15">
      <c r="A506" s="152"/>
      <c r="B506" s="152"/>
      <c r="C506" s="152"/>
      <c r="D506" s="152"/>
      <c r="E506" s="152"/>
      <c r="F506" s="152"/>
      <c r="G506" s="152"/>
      <c r="H506" s="153"/>
      <c r="I506" s="153"/>
      <c r="J506" s="153"/>
      <c r="K506" s="153"/>
      <c r="L506" s="153"/>
    </row>
    <row r="507" spans="1:12" ht="15">
      <c r="A507" s="152"/>
      <c r="B507" s="152"/>
      <c r="C507" s="152"/>
      <c r="D507" s="152"/>
      <c r="E507" s="152"/>
      <c r="F507" s="152"/>
      <c r="G507" s="152"/>
      <c r="H507" s="153"/>
      <c r="I507" s="153"/>
      <c r="J507" s="153"/>
      <c r="K507" s="153"/>
      <c r="L507" s="153"/>
    </row>
    <row r="508" spans="1:12" ht="15">
      <c r="A508" s="152"/>
      <c r="B508" s="152"/>
      <c r="C508" s="152"/>
      <c r="D508" s="152"/>
      <c r="E508" s="152"/>
      <c r="F508" s="152"/>
      <c r="G508" s="152"/>
      <c r="H508" s="153"/>
      <c r="I508" s="153"/>
      <c r="J508" s="153"/>
      <c r="K508" s="153"/>
      <c r="L508" s="153"/>
    </row>
    <row r="509" spans="1:12" ht="15">
      <c r="A509" s="152"/>
      <c r="B509" s="152"/>
      <c r="C509" s="152"/>
      <c r="D509" s="152"/>
      <c r="E509" s="152"/>
      <c r="F509" s="152"/>
      <c r="G509" s="152"/>
      <c r="H509" s="153"/>
      <c r="I509" s="153"/>
      <c r="J509" s="153"/>
      <c r="K509" s="153"/>
      <c r="L509" s="153"/>
    </row>
    <row r="510" spans="1:12" ht="15">
      <c r="A510" s="152"/>
      <c r="B510" s="152"/>
      <c r="C510" s="152"/>
      <c r="D510" s="152"/>
      <c r="E510" s="152"/>
      <c r="F510" s="152"/>
      <c r="G510" s="152"/>
      <c r="H510" s="153"/>
      <c r="I510" s="153"/>
      <c r="J510" s="153"/>
      <c r="K510" s="153"/>
      <c r="L510" s="153"/>
    </row>
    <row r="511" spans="1:12" ht="15">
      <c r="A511" s="152"/>
      <c r="B511" s="152"/>
      <c r="C511" s="152"/>
      <c r="D511" s="152"/>
      <c r="E511" s="152"/>
      <c r="F511" s="152"/>
      <c r="G511" s="152"/>
      <c r="H511" s="153"/>
      <c r="I511" s="153"/>
      <c r="J511" s="153"/>
      <c r="K511" s="153"/>
      <c r="L511" s="153"/>
    </row>
    <row r="512" spans="1:12" ht="15">
      <c r="A512" s="152"/>
      <c r="B512" s="152"/>
      <c r="C512" s="152"/>
      <c r="D512" s="152"/>
      <c r="E512" s="152"/>
      <c r="F512" s="152"/>
      <c r="G512" s="152"/>
      <c r="H512" s="153"/>
      <c r="I512" s="153"/>
      <c r="J512" s="153"/>
      <c r="K512" s="153"/>
      <c r="L512" s="153"/>
    </row>
    <row r="513" spans="1:12" ht="15">
      <c r="A513" s="152"/>
      <c r="B513" s="152"/>
      <c r="C513" s="152"/>
      <c r="D513" s="152"/>
      <c r="E513" s="152"/>
      <c r="F513" s="152"/>
      <c r="G513" s="152"/>
      <c r="H513" s="153"/>
      <c r="I513" s="153"/>
      <c r="J513" s="153"/>
      <c r="K513" s="153"/>
      <c r="L513" s="153"/>
    </row>
    <row r="514" spans="1:12" ht="15">
      <c r="A514" s="152"/>
      <c r="B514" s="152"/>
      <c r="C514" s="152"/>
      <c r="D514" s="152"/>
      <c r="E514" s="152"/>
      <c r="F514" s="152"/>
      <c r="G514" s="152"/>
      <c r="H514" s="153"/>
      <c r="I514" s="153"/>
      <c r="J514" s="153"/>
      <c r="K514" s="153"/>
      <c r="L514" s="153"/>
    </row>
    <row r="515" spans="1:12" ht="15">
      <c r="A515" s="152"/>
      <c r="B515" s="152"/>
      <c r="C515" s="152"/>
      <c r="D515" s="152"/>
      <c r="E515" s="152"/>
      <c r="F515" s="152"/>
      <c r="G515" s="152"/>
      <c r="H515" s="153"/>
      <c r="I515" s="153"/>
      <c r="J515" s="153"/>
      <c r="K515" s="153"/>
      <c r="L515" s="153"/>
    </row>
    <row r="516" spans="1:12" ht="15">
      <c r="A516" s="152"/>
      <c r="B516" s="152"/>
      <c r="C516" s="152"/>
      <c r="D516" s="152"/>
      <c r="E516" s="152"/>
      <c r="F516" s="152"/>
      <c r="G516" s="152"/>
      <c r="H516" s="153"/>
      <c r="I516" s="153"/>
      <c r="J516" s="153"/>
      <c r="K516" s="153"/>
      <c r="L516" s="153"/>
    </row>
    <row r="517" spans="1:12" ht="15">
      <c r="A517" s="152"/>
      <c r="B517" s="152"/>
      <c r="C517" s="152"/>
      <c r="D517" s="152"/>
      <c r="E517" s="152"/>
      <c r="F517" s="152"/>
      <c r="G517" s="152"/>
      <c r="H517" s="153"/>
      <c r="I517" s="153"/>
      <c r="J517" s="153"/>
      <c r="K517" s="153"/>
      <c r="L517" s="153"/>
    </row>
    <row r="518" spans="1:12" ht="15">
      <c r="A518" s="152"/>
      <c r="B518" s="152"/>
      <c r="C518" s="152"/>
      <c r="D518" s="152"/>
      <c r="E518" s="152"/>
      <c r="F518" s="152"/>
      <c r="G518" s="152"/>
      <c r="H518" s="153"/>
      <c r="I518" s="153"/>
      <c r="J518" s="153"/>
      <c r="K518" s="153"/>
      <c r="L518" s="153"/>
    </row>
    <row r="519" spans="1:12" ht="15">
      <c r="A519" s="152"/>
      <c r="B519" s="152"/>
      <c r="C519" s="152"/>
      <c r="D519" s="152"/>
      <c r="E519" s="152"/>
      <c r="F519" s="152"/>
      <c r="G519" s="152"/>
      <c r="H519" s="153"/>
      <c r="I519" s="153"/>
      <c r="J519" s="153"/>
      <c r="K519" s="153"/>
      <c r="L519" s="153"/>
    </row>
    <row r="520" spans="1:12" ht="15">
      <c r="A520" s="152"/>
      <c r="B520" s="152"/>
      <c r="C520" s="152"/>
      <c r="D520" s="152"/>
      <c r="E520" s="152"/>
      <c r="F520" s="152"/>
      <c r="G520" s="152"/>
      <c r="H520" s="153"/>
      <c r="I520" s="153"/>
      <c r="J520" s="153"/>
      <c r="K520" s="153"/>
      <c r="L520" s="153"/>
    </row>
    <row r="521" spans="1:12" ht="15">
      <c r="A521" s="152"/>
      <c r="B521" s="152"/>
      <c r="C521" s="152"/>
      <c r="D521" s="152"/>
      <c r="E521" s="152"/>
      <c r="F521" s="152"/>
      <c r="G521" s="152"/>
      <c r="H521" s="153"/>
      <c r="I521" s="153"/>
      <c r="J521" s="153"/>
      <c r="K521" s="153"/>
      <c r="L521" s="153"/>
    </row>
    <row r="522" spans="1:12" ht="15">
      <c r="A522" s="152"/>
      <c r="B522" s="152"/>
      <c r="C522" s="152"/>
      <c r="D522" s="152"/>
      <c r="E522" s="152"/>
      <c r="F522" s="152"/>
      <c r="G522" s="152"/>
      <c r="H522" s="153"/>
      <c r="I522" s="153"/>
      <c r="J522" s="153"/>
      <c r="K522" s="153"/>
      <c r="L522" s="153"/>
    </row>
    <row r="523" spans="1:12" ht="15">
      <c r="A523" s="152"/>
      <c r="B523" s="152"/>
      <c r="C523" s="152"/>
      <c r="D523" s="152"/>
      <c r="E523" s="152"/>
      <c r="F523" s="152"/>
      <c r="G523" s="152"/>
      <c r="H523" s="153"/>
      <c r="I523" s="153"/>
      <c r="J523" s="153"/>
      <c r="K523" s="153"/>
      <c r="L523" s="153"/>
    </row>
    <row r="524" spans="1:12" ht="15">
      <c r="A524" s="152"/>
      <c r="B524" s="152"/>
      <c r="C524" s="152"/>
      <c r="D524" s="152"/>
      <c r="E524" s="152"/>
      <c r="F524" s="152"/>
      <c r="G524" s="152"/>
      <c r="H524" s="153"/>
      <c r="I524" s="153"/>
      <c r="J524" s="153"/>
      <c r="K524" s="153"/>
      <c r="L524" s="153"/>
    </row>
    <row r="525" spans="1:12" ht="15">
      <c r="A525" s="152"/>
      <c r="B525" s="152"/>
      <c r="C525" s="152"/>
      <c r="D525" s="152"/>
      <c r="E525" s="152"/>
      <c r="F525" s="152"/>
      <c r="G525" s="152"/>
      <c r="H525" s="153"/>
      <c r="I525" s="153"/>
      <c r="J525" s="153"/>
      <c r="K525" s="153"/>
      <c r="L525" s="153"/>
    </row>
    <row r="526" spans="1:12" ht="15">
      <c r="A526" s="152"/>
      <c r="B526" s="152"/>
      <c r="C526" s="152"/>
      <c r="D526" s="152"/>
      <c r="E526" s="152"/>
      <c r="F526" s="152"/>
      <c r="G526" s="152"/>
      <c r="H526" s="153"/>
      <c r="I526" s="153"/>
      <c r="J526" s="153"/>
      <c r="K526" s="153"/>
      <c r="L526" s="153"/>
    </row>
    <row r="527" spans="1:12" ht="15">
      <c r="A527" s="152"/>
      <c r="B527" s="152"/>
      <c r="C527" s="152"/>
      <c r="D527" s="152"/>
      <c r="E527" s="152"/>
      <c r="F527" s="152"/>
      <c r="G527" s="152"/>
      <c r="H527" s="153"/>
      <c r="I527" s="153"/>
      <c r="J527" s="153"/>
      <c r="K527" s="153"/>
      <c r="L527" s="153"/>
    </row>
    <row r="528" spans="1:12" ht="15">
      <c r="A528" s="152"/>
      <c r="B528" s="152"/>
      <c r="C528" s="152"/>
      <c r="D528" s="152"/>
      <c r="E528" s="152"/>
      <c r="F528" s="152"/>
      <c r="G528" s="152"/>
      <c r="H528" s="153"/>
      <c r="I528" s="153"/>
      <c r="J528" s="153"/>
      <c r="K528" s="153"/>
      <c r="L528" s="153"/>
    </row>
    <row r="529" spans="1:12" ht="15">
      <c r="A529" s="152"/>
      <c r="B529" s="152"/>
      <c r="C529" s="152"/>
      <c r="D529" s="152"/>
      <c r="E529" s="152"/>
      <c r="F529" s="152"/>
      <c r="G529" s="152"/>
      <c r="H529" s="153"/>
      <c r="I529" s="153"/>
      <c r="J529" s="153"/>
      <c r="K529" s="153"/>
      <c r="L529" s="153"/>
    </row>
    <row r="530" spans="1:12" ht="15">
      <c r="A530" s="152"/>
      <c r="B530" s="152"/>
      <c r="C530" s="152"/>
      <c r="D530" s="152"/>
      <c r="E530" s="152"/>
      <c r="F530" s="152"/>
      <c r="G530" s="152"/>
      <c r="H530" s="153"/>
      <c r="I530" s="153"/>
      <c r="J530" s="153"/>
      <c r="K530" s="153"/>
      <c r="L530" s="153"/>
    </row>
    <row r="531" spans="1:12" ht="15">
      <c r="A531" s="152"/>
      <c r="B531" s="152"/>
      <c r="C531" s="152"/>
      <c r="D531" s="152"/>
      <c r="E531" s="152"/>
      <c r="F531" s="152"/>
      <c r="G531" s="152"/>
      <c r="H531" s="153"/>
      <c r="I531" s="153"/>
      <c r="J531" s="153"/>
      <c r="K531" s="153"/>
      <c r="L531" s="153"/>
    </row>
    <row r="532" spans="1:12" ht="15">
      <c r="A532" s="152"/>
      <c r="B532" s="152"/>
      <c r="C532" s="152"/>
      <c r="D532" s="152"/>
      <c r="E532" s="152"/>
      <c r="F532" s="152"/>
      <c r="G532" s="152"/>
      <c r="H532" s="153"/>
      <c r="I532" s="153"/>
      <c r="J532" s="153"/>
      <c r="K532" s="153"/>
      <c r="L532" s="153"/>
    </row>
    <row r="533" spans="1:12" ht="15">
      <c r="A533" s="152"/>
      <c r="B533" s="152"/>
      <c r="C533" s="152"/>
      <c r="D533" s="152"/>
      <c r="E533" s="152"/>
      <c r="F533" s="152"/>
      <c r="G533" s="152"/>
      <c r="H533" s="153"/>
      <c r="I533" s="153"/>
      <c r="J533" s="153"/>
      <c r="K533" s="153"/>
      <c r="L533" s="153"/>
    </row>
    <row r="534" spans="1:12" ht="15">
      <c r="A534" s="152"/>
      <c r="B534" s="152"/>
      <c r="C534" s="152"/>
      <c r="D534" s="152"/>
      <c r="E534" s="152"/>
      <c r="F534" s="152"/>
      <c r="G534" s="152"/>
      <c r="H534" s="153"/>
      <c r="I534" s="153"/>
      <c r="J534" s="153"/>
      <c r="K534" s="153"/>
      <c r="L534" s="153"/>
    </row>
    <row r="535" spans="1:12" ht="15">
      <c r="A535" s="152"/>
      <c r="B535" s="152"/>
      <c r="C535" s="152"/>
      <c r="D535" s="152"/>
      <c r="E535" s="152"/>
      <c r="F535" s="152"/>
      <c r="G535" s="152"/>
      <c r="H535" s="153"/>
      <c r="I535" s="153"/>
      <c r="J535" s="153"/>
      <c r="K535" s="153"/>
      <c r="L535" s="153"/>
    </row>
    <row r="536" spans="1:12" ht="15">
      <c r="A536" s="152"/>
      <c r="B536" s="152"/>
      <c r="C536" s="152"/>
      <c r="D536" s="152"/>
      <c r="E536" s="152"/>
      <c r="F536" s="152"/>
      <c r="G536" s="152"/>
      <c r="H536" s="153"/>
      <c r="I536" s="153"/>
      <c r="J536" s="153"/>
      <c r="K536" s="153"/>
      <c r="L536" s="153"/>
    </row>
    <row r="537" spans="1:12" ht="15">
      <c r="A537" s="152"/>
      <c r="B537" s="152"/>
      <c r="C537" s="152"/>
      <c r="D537" s="152"/>
      <c r="E537" s="152"/>
      <c r="F537" s="152"/>
      <c r="G537" s="152"/>
      <c r="H537" s="153"/>
      <c r="I537" s="153"/>
      <c r="J537" s="153"/>
      <c r="K537" s="153"/>
      <c r="L537" s="153"/>
    </row>
    <row r="538" spans="1:12" ht="15">
      <c r="A538" s="152"/>
      <c r="B538" s="152"/>
      <c r="C538" s="152"/>
      <c r="D538" s="152"/>
      <c r="E538" s="152"/>
      <c r="F538" s="152"/>
      <c r="G538" s="152"/>
      <c r="H538" s="153"/>
      <c r="I538" s="153"/>
      <c r="J538" s="153"/>
      <c r="K538" s="153"/>
      <c r="L538" s="153"/>
    </row>
    <row r="539" spans="1:12" ht="15">
      <c r="A539" s="152"/>
      <c r="B539" s="152"/>
      <c r="C539" s="152"/>
      <c r="D539" s="152"/>
      <c r="E539" s="152"/>
      <c r="F539" s="152"/>
      <c r="G539" s="152"/>
      <c r="H539" s="153"/>
      <c r="I539" s="153"/>
      <c r="J539" s="153"/>
      <c r="K539" s="153"/>
      <c r="L539" s="153"/>
    </row>
    <row r="540" spans="1:12" ht="15">
      <c r="A540" s="152"/>
      <c r="B540" s="152"/>
      <c r="C540" s="152"/>
      <c r="D540" s="152"/>
      <c r="E540" s="152"/>
      <c r="F540" s="152"/>
      <c r="G540" s="152"/>
      <c r="H540" s="153"/>
      <c r="I540" s="153"/>
      <c r="J540" s="153"/>
      <c r="K540" s="153"/>
      <c r="L540" s="153"/>
    </row>
    <row r="541" spans="1:12" ht="15">
      <c r="A541" s="152"/>
      <c r="B541" s="152"/>
      <c r="C541" s="152"/>
      <c r="D541" s="152"/>
      <c r="E541" s="152"/>
      <c r="F541" s="152"/>
      <c r="G541" s="152"/>
      <c r="H541" s="153"/>
      <c r="I541" s="153"/>
      <c r="J541" s="153"/>
      <c r="K541" s="153"/>
      <c r="L541" s="153"/>
    </row>
    <row r="542" spans="1:12" ht="15">
      <c r="A542" s="152"/>
      <c r="B542" s="152"/>
      <c r="C542" s="152"/>
      <c r="D542" s="152"/>
      <c r="E542" s="152"/>
      <c r="F542" s="152"/>
      <c r="G542" s="152"/>
      <c r="H542" s="153"/>
      <c r="I542" s="153"/>
      <c r="J542" s="153"/>
      <c r="K542" s="153"/>
      <c r="L542" s="153"/>
    </row>
    <row r="543" spans="1:12" ht="15">
      <c r="A543" s="152"/>
      <c r="B543" s="152"/>
      <c r="C543" s="152"/>
      <c r="D543" s="152"/>
      <c r="E543" s="152"/>
      <c r="F543" s="152"/>
      <c r="G543" s="152"/>
      <c r="H543" s="153"/>
      <c r="I543" s="153"/>
      <c r="J543" s="153"/>
      <c r="K543" s="153"/>
      <c r="L543" s="153"/>
    </row>
    <row r="544" spans="1:12" ht="15">
      <c r="A544" s="152"/>
      <c r="B544" s="152"/>
      <c r="C544" s="152"/>
      <c r="D544" s="152"/>
      <c r="E544" s="152"/>
      <c r="F544" s="152"/>
      <c r="G544" s="152"/>
      <c r="H544" s="153"/>
      <c r="I544" s="153"/>
      <c r="J544" s="153"/>
      <c r="K544" s="153"/>
      <c r="L544" s="153"/>
    </row>
    <row r="545" ht="15">
      <c r="G545" s="152"/>
    </row>
    <row r="546" ht="15">
      <c r="G546" s="152"/>
    </row>
  </sheetData>
  <sheetProtection/>
  <mergeCells count="7">
    <mergeCell ref="A6:M6"/>
    <mergeCell ref="A11:A12"/>
    <mergeCell ref="C11:F11"/>
    <mergeCell ref="H11:M11"/>
    <mergeCell ref="O349:AB349"/>
    <mergeCell ref="O351:AB351"/>
    <mergeCell ref="I9:M9"/>
  </mergeCells>
  <printOptions/>
  <pageMargins left="0.7874015748031497" right="0.1968503937007874" top="0.3937007874015748" bottom="0.3937007874015748" header="0.5118110236220472" footer="0.5118110236220472"/>
  <pageSetup fitToHeight="0" fitToWidth="1" horizontalDpi="600" verticalDpi="600" orientation="portrait" paperSize="9" scale="90" r:id="rId2"/>
  <headerFooter alignWithMargins="0">
    <oddHeader>&amp;C&amp;P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B547"/>
  <sheetViews>
    <sheetView view="pageBreakPreview" zoomScale="90" zoomScaleNormal="90" zoomScaleSheetLayoutView="90" zoomScalePageLayoutView="86" workbookViewId="0" topLeftCell="A494">
      <selection activeCell="E516" sqref="E516"/>
    </sheetView>
  </sheetViews>
  <sheetFormatPr defaultColWidth="9.125" defaultRowHeight="12.75"/>
  <cols>
    <col min="1" max="1" width="54.00390625" style="132" customWidth="1"/>
    <col min="2" max="2" width="6.375" style="132" customWidth="1"/>
    <col min="3" max="3" width="4.50390625" style="132" customWidth="1"/>
    <col min="4" max="4" width="5.375" style="132" customWidth="1"/>
    <col min="5" max="5" width="13.00390625" style="132" customWidth="1"/>
    <col min="6" max="6" width="4.125" style="132" customWidth="1"/>
    <col min="7" max="7" width="4.375" style="132" hidden="1" customWidth="1"/>
    <col min="8" max="8" width="13.375" style="154" hidden="1" customWidth="1"/>
    <col min="9" max="9" width="13.125" style="154" customWidth="1"/>
    <col min="10" max="10" width="11.125" style="154" customWidth="1"/>
    <col min="11" max="11" width="13.00390625" style="154" hidden="1" customWidth="1"/>
    <col min="12" max="12" width="13.50390625" style="154" hidden="1" customWidth="1"/>
    <col min="13" max="13" width="16.125" style="132" customWidth="1"/>
    <col min="14" max="14" width="9.125" style="132" customWidth="1"/>
    <col min="15" max="15" width="16.50390625" style="132" customWidth="1"/>
    <col min="16" max="16384" width="9.125" style="132" customWidth="1"/>
  </cols>
  <sheetData>
    <row r="1" spans="2:13" ht="15.75"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1"/>
      <c r="M1" s="191"/>
    </row>
    <row r="2" spans="2:14" ht="15.75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24.75" customHeight="1">
      <c r="B3" s="162"/>
      <c r="C3" s="161"/>
      <c r="D3" s="161"/>
      <c r="E3" s="161"/>
      <c r="F3" s="120"/>
      <c r="G3" s="120"/>
      <c r="H3" s="120"/>
      <c r="I3" s="120"/>
      <c r="J3" s="120"/>
      <c r="K3" s="120"/>
      <c r="L3" s="120"/>
      <c r="M3" s="120"/>
      <c r="N3" s="120"/>
    </row>
    <row r="4" spans="5:12" ht="15.75">
      <c r="E4" s="133"/>
      <c r="F4" s="133"/>
      <c r="G4" s="133"/>
      <c r="H4" s="133"/>
      <c r="I4" s="133"/>
      <c r="J4" s="133"/>
      <c r="K4" s="133"/>
      <c r="L4" s="133"/>
    </row>
    <row r="5" spans="1:14" s="134" customFormat="1" ht="11.25" customHeight="1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32"/>
      <c r="N5" s="132"/>
    </row>
    <row r="6" spans="1:14" s="134" customFormat="1" ht="27" customHeight="1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</row>
    <row r="7" spans="1:14" s="134" customFormat="1" ht="18.75" customHeight="1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</row>
    <row r="8" spans="1:14" s="134" customFormat="1" ht="60" customHeight="1">
      <c r="A8" s="365" t="s">
        <v>541</v>
      </c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132"/>
    </row>
    <row r="9" spans="1:14" s="134" customFormat="1" ht="12.75" customHeight="1" hidden="1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32"/>
      <c r="N9" s="132"/>
    </row>
    <row r="10" spans="1:14" s="134" customFormat="1" ht="18" customHeight="1" hidden="1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32"/>
      <c r="N10" s="132"/>
    </row>
    <row r="11" spans="1:13" s="134" customFormat="1" ht="11.25" customHeight="1">
      <c r="A11" s="135"/>
      <c r="B11" s="136"/>
      <c r="C11" s="136"/>
      <c r="D11" s="136"/>
      <c r="E11" s="136"/>
      <c r="F11" s="136"/>
      <c r="G11" s="136"/>
      <c r="H11" s="137"/>
      <c r="I11" s="366" t="s">
        <v>21</v>
      </c>
      <c r="J11" s="366"/>
      <c r="K11" s="366"/>
      <c r="L11" s="366"/>
      <c r="M11" s="366"/>
    </row>
    <row r="12" spans="1:12" s="134" customFormat="1" ht="15" hidden="1">
      <c r="A12" s="135"/>
      <c r="B12" s="136"/>
      <c r="C12" s="136"/>
      <c r="D12" s="136"/>
      <c r="E12" s="136"/>
      <c r="F12" s="136"/>
      <c r="G12" s="136"/>
      <c r="H12" s="137"/>
      <c r="I12" s="137"/>
      <c r="J12" s="137"/>
      <c r="K12" s="137"/>
      <c r="L12" s="137"/>
    </row>
    <row r="13" spans="1:13" s="134" customFormat="1" ht="15.75" customHeight="1">
      <c r="A13" s="367" t="s">
        <v>162</v>
      </c>
      <c r="B13" s="196" t="s">
        <v>244</v>
      </c>
      <c r="C13" s="368" t="s">
        <v>122</v>
      </c>
      <c r="D13" s="368"/>
      <c r="E13" s="368"/>
      <c r="F13" s="368"/>
      <c r="G13" s="196"/>
      <c r="H13" s="367" t="s">
        <v>335</v>
      </c>
      <c r="I13" s="367"/>
      <c r="J13" s="367"/>
      <c r="K13" s="367"/>
      <c r="L13" s="367"/>
      <c r="M13" s="367"/>
    </row>
    <row r="14" spans="1:15" s="134" customFormat="1" ht="60.75" customHeight="1">
      <c r="A14" s="367"/>
      <c r="B14" s="118" t="s">
        <v>132</v>
      </c>
      <c r="C14" s="118" t="s">
        <v>245</v>
      </c>
      <c r="D14" s="118" t="s">
        <v>246</v>
      </c>
      <c r="E14" s="118" t="s">
        <v>134</v>
      </c>
      <c r="F14" s="118" t="s">
        <v>135</v>
      </c>
      <c r="G14" s="118" t="s">
        <v>110</v>
      </c>
      <c r="H14" s="195"/>
      <c r="I14" s="117" t="s">
        <v>478</v>
      </c>
      <c r="J14" s="117" t="s">
        <v>477</v>
      </c>
      <c r="K14" s="117"/>
      <c r="L14" s="117"/>
      <c r="M14" s="117" t="s">
        <v>537</v>
      </c>
      <c r="O14" s="138"/>
    </row>
    <row r="15" spans="1:13" s="134" customFormat="1" ht="15">
      <c r="A15" s="119">
        <v>1</v>
      </c>
      <c r="B15" s="119">
        <v>2</v>
      </c>
      <c r="C15" s="119">
        <v>3</v>
      </c>
      <c r="D15" s="119">
        <v>4</v>
      </c>
      <c r="E15" s="119">
        <v>5</v>
      </c>
      <c r="F15" s="119">
        <v>6</v>
      </c>
      <c r="G15" s="119">
        <v>6</v>
      </c>
      <c r="H15" s="119">
        <v>7</v>
      </c>
      <c r="I15" s="119">
        <v>7</v>
      </c>
      <c r="J15" s="119">
        <v>8</v>
      </c>
      <c r="K15" s="119">
        <v>9</v>
      </c>
      <c r="L15" s="119">
        <v>10</v>
      </c>
      <c r="M15" s="204">
        <v>9</v>
      </c>
    </row>
    <row r="16" spans="1:13" ht="15">
      <c r="A16" s="197" t="s">
        <v>247</v>
      </c>
      <c r="B16" s="198">
        <v>950</v>
      </c>
      <c r="C16" s="199"/>
      <c r="D16" s="199"/>
      <c r="E16" s="205"/>
      <c r="F16" s="200"/>
      <c r="G16" s="200"/>
      <c r="H16" s="202">
        <f>H17+H134+H154+H194+H254+H347+H384+H449+H462+H475+H485</f>
        <v>22136600</v>
      </c>
      <c r="I16" s="206">
        <f aca="true" t="shared" si="0" ref="I16:I27">H16/1000</f>
        <v>22136.6</v>
      </c>
      <c r="J16" s="206">
        <f aca="true" t="shared" si="1" ref="J16:J38">K16/1000</f>
        <v>15258.199999999999</v>
      </c>
      <c r="K16" s="206">
        <f>K17+K134+K154+K194+K254+K347+K384+K449+K462+K475+K485</f>
        <v>15258199.999999998</v>
      </c>
      <c r="L16" s="206">
        <f>L17+L134+L154+L194+L254+L347+L384+L449+L462+L475+L485</f>
        <v>15255700</v>
      </c>
      <c r="M16" s="336">
        <f aca="true" t="shared" si="2" ref="M16:M65">L16/1000</f>
        <v>15255.7</v>
      </c>
    </row>
    <row r="17" spans="1:13" ht="15">
      <c r="A17" s="207" t="s">
        <v>248</v>
      </c>
      <c r="B17" s="203" t="s">
        <v>201</v>
      </c>
      <c r="C17" s="203" t="s">
        <v>163</v>
      </c>
      <c r="D17" s="203"/>
      <c r="E17" s="203"/>
      <c r="F17" s="203"/>
      <c r="G17" s="203"/>
      <c r="H17" s="201">
        <f>H18+H33+H94+H103</f>
        <v>7510490</v>
      </c>
      <c r="I17" s="206">
        <f t="shared" si="0"/>
        <v>7510.49</v>
      </c>
      <c r="J17" s="206">
        <f t="shared" si="1"/>
        <v>7165.817</v>
      </c>
      <c r="K17" s="336">
        <f>K18+K33+K94+K103</f>
        <v>7165817</v>
      </c>
      <c r="L17" s="336">
        <f>L18+L33+L94+L103</f>
        <v>7164817</v>
      </c>
      <c r="M17" s="336">
        <f t="shared" si="2"/>
        <v>7164.817</v>
      </c>
    </row>
    <row r="18" spans="1:13" ht="27">
      <c r="A18" s="207" t="s">
        <v>67</v>
      </c>
      <c r="B18" s="203" t="s">
        <v>201</v>
      </c>
      <c r="C18" s="203" t="s">
        <v>163</v>
      </c>
      <c r="D18" s="203" t="s">
        <v>164</v>
      </c>
      <c r="E18" s="203"/>
      <c r="F18" s="203"/>
      <c r="G18" s="203"/>
      <c r="H18" s="201">
        <f>H19</f>
        <v>1199530</v>
      </c>
      <c r="I18" s="206">
        <f t="shared" si="0"/>
        <v>1199.53</v>
      </c>
      <c r="J18" s="206">
        <f t="shared" si="1"/>
        <v>1289.084</v>
      </c>
      <c r="K18" s="336">
        <f aca="true" t="shared" si="3" ref="K18:L23">K19</f>
        <v>1289084</v>
      </c>
      <c r="L18" s="336">
        <f t="shared" si="3"/>
        <v>1289084</v>
      </c>
      <c r="M18" s="336">
        <f t="shared" si="2"/>
        <v>1289.084</v>
      </c>
    </row>
    <row r="19" spans="1:13" ht="16.5" customHeight="1">
      <c r="A19" s="207" t="s">
        <v>407</v>
      </c>
      <c r="B19" s="203" t="s">
        <v>201</v>
      </c>
      <c r="C19" s="203" t="s">
        <v>163</v>
      </c>
      <c r="D19" s="203" t="s">
        <v>164</v>
      </c>
      <c r="E19" s="203" t="s">
        <v>14</v>
      </c>
      <c r="F19" s="203"/>
      <c r="G19" s="203"/>
      <c r="H19" s="201">
        <f>H20</f>
        <v>1199530</v>
      </c>
      <c r="I19" s="206">
        <f t="shared" si="0"/>
        <v>1199.53</v>
      </c>
      <c r="J19" s="206">
        <f t="shared" si="1"/>
        <v>1289.084</v>
      </c>
      <c r="K19" s="336">
        <f t="shared" si="3"/>
        <v>1289084</v>
      </c>
      <c r="L19" s="336">
        <f t="shared" si="3"/>
        <v>1289084</v>
      </c>
      <c r="M19" s="336">
        <f t="shared" si="2"/>
        <v>1289.084</v>
      </c>
    </row>
    <row r="20" spans="1:13" ht="24" customHeight="1">
      <c r="A20" s="208" t="s">
        <v>408</v>
      </c>
      <c r="B20" s="148" t="s">
        <v>201</v>
      </c>
      <c r="C20" s="148" t="s">
        <v>163</v>
      </c>
      <c r="D20" s="148" t="s">
        <v>164</v>
      </c>
      <c r="E20" s="148" t="s">
        <v>409</v>
      </c>
      <c r="F20" s="148"/>
      <c r="G20" s="148"/>
      <c r="H20" s="171">
        <f>H22</f>
        <v>1199530</v>
      </c>
      <c r="I20" s="209">
        <f t="shared" si="0"/>
        <v>1199.53</v>
      </c>
      <c r="J20" s="209">
        <f t="shared" si="1"/>
        <v>1289.084</v>
      </c>
      <c r="K20" s="337">
        <f>K22</f>
        <v>1289084</v>
      </c>
      <c r="L20" s="337">
        <f>L22</f>
        <v>1289084</v>
      </c>
      <c r="M20" s="337">
        <f t="shared" si="2"/>
        <v>1289.084</v>
      </c>
    </row>
    <row r="21" spans="1:13" ht="16.5" customHeight="1">
      <c r="A21" s="177" t="s">
        <v>410</v>
      </c>
      <c r="B21" s="148" t="s">
        <v>201</v>
      </c>
      <c r="C21" s="148" t="s">
        <v>163</v>
      </c>
      <c r="D21" s="148" t="s">
        <v>164</v>
      </c>
      <c r="E21" s="148" t="s">
        <v>413</v>
      </c>
      <c r="F21" s="148"/>
      <c r="G21" s="148"/>
      <c r="H21" s="171">
        <f>H22</f>
        <v>1199530</v>
      </c>
      <c r="I21" s="209">
        <f t="shared" si="0"/>
        <v>1199.53</v>
      </c>
      <c r="J21" s="209">
        <f t="shared" si="1"/>
        <v>1289.084</v>
      </c>
      <c r="K21" s="337">
        <f>K22</f>
        <v>1289084</v>
      </c>
      <c r="L21" s="337">
        <f>L22</f>
        <v>1289084</v>
      </c>
      <c r="M21" s="337">
        <f t="shared" si="2"/>
        <v>1289.084</v>
      </c>
    </row>
    <row r="22" spans="1:13" ht="27">
      <c r="A22" s="179" t="s">
        <v>578</v>
      </c>
      <c r="B22" s="148" t="s">
        <v>201</v>
      </c>
      <c r="C22" s="148" t="s">
        <v>163</v>
      </c>
      <c r="D22" s="148" t="s">
        <v>164</v>
      </c>
      <c r="E22" s="148" t="s">
        <v>414</v>
      </c>
      <c r="F22" s="148"/>
      <c r="G22" s="148"/>
      <c r="H22" s="171">
        <f>H23</f>
        <v>1199530</v>
      </c>
      <c r="I22" s="209">
        <f t="shared" si="0"/>
        <v>1199.53</v>
      </c>
      <c r="J22" s="209">
        <f t="shared" si="1"/>
        <v>1289.084</v>
      </c>
      <c r="K22" s="337">
        <f t="shared" si="3"/>
        <v>1289084</v>
      </c>
      <c r="L22" s="337">
        <f t="shared" si="3"/>
        <v>1289084</v>
      </c>
      <c r="M22" s="337">
        <f t="shared" si="2"/>
        <v>1289.084</v>
      </c>
    </row>
    <row r="23" spans="1:13" ht="53.25">
      <c r="A23" s="208" t="s">
        <v>156</v>
      </c>
      <c r="B23" s="148" t="s">
        <v>201</v>
      </c>
      <c r="C23" s="148" t="s">
        <v>163</v>
      </c>
      <c r="D23" s="148" t="s">
        <v>164</v>
      </c>
      <c r="E23" s="148" t="s">
        <v>414</v>
      </c>
      <c r="F23" s="148" t="s">
        <v>157</v>
      </c>
      <c r="G23" s="148"/>
      <c r="H23" s="171">
        <f>H24</f>
        <v>1199530</v>
      </c>
      <c r="I23" s="209">
        <f t="shared" si="0"/>
        <v>1199.53</v>
      </c>
      <c r="J23" s="209">
        <f t="shared" si="1"/>
        <v>1289.084</v>
      </c>
      <c r="K23" s="337">
        <f t="shared" si="3"/>
        <v>1289084</v>
      </c>
      <c r="L23" s="337">
        <f t="shared" si="3"/>
        <v>1289084</v>
      </c>
      <c r="M23" s="337">
        <f t="shared" si="2"/>
        <v>1289.084</v>
      </c>
    </row>
    <row r="24" spans="1:13" ht="27" hidden="1">
      <c r="A24" s="208" t="s">
        <v>288</v>
      </c>
      <c r="B24" s="148" t="s">
        <v>201</v>
      </c>
      <c r="C24" s="148" t="s">
        <v>163</v>
      </c>
      <c r="D24" s="148" t="s">
        <v>164</v>
      </c>
      <c r="E24" s="148" t="s">
        <v>414</v>
      </c>
      <c r="F24" s="148" t="s">
        <v>289</v>
      </c>
      <c r="G24" s="148"/>
      <c r="H24" s="171">
        <f>H25+H28+H30</f>
        <v>1199530</v>
      </c>
      <c r="I24" s="209">
        <f t="shared" si="0"/>
        <v>1199.53</v>
      </c>
      <c r="J24" s="209">
        <f t="shared" si="1"/>
        <v>1289.084</v>
      </c>
      <c r="K24" s="337">
        <f>K25+K28+K30</f>
        <v>1289084</v>
      </c>
      <c r="L24" s="337">
        <f>L25+L28+L30</f>
        <v>1289084</v>
      </c>
      <c r="M24" s="337">
        <f t="shared" si="2"/>
        <v>1289.084</v>
      </c>
    </row>
    <row r="25" spans="1:13" ht="15" hidden="1">
      <c r="A25" s="208" t="s">
        <v>249</v>
      </c>
      <c r="B25" s="148" t="s">
        <v>201</v>
      </c>
      <c r="C25" s="148" t="s">
        <v>163</v>
      </c>
      <c r="D25" s="148" t="s">
        <v>164</v>
      </c>
      <c r="E25" s="148" t="s">
        <v>414</v>
      </c>
      <c r="F25" s="148" t="s">
        <v>250</v>
      </c>
      <c r="G25" s="148"/>
      <c r="H25" s="171">
        <f>H26</f>
        <v>900526</v>
      </c>
      <c r="I25" s="209">
        <f t="shared" si="0"/>
        <v>900.526</v>
      </c>
      <c r="J25" s="209">
        <f t="shared" si="1"/>
        <v>990.08</v>
      </c>
      <c r="K25" s="337">
        <f>K26</f>
        <v>990080</v>
      </c>
      <c r="L25" s="337">
        <f>L26</f>
        <v>990080</v>
      </c>
      <c r="M25" s="337">
        <f t="shared" si="2"/>
        <v>990.08</v>
      </c>
    </row>
    <row r="26" spans="1:13" ht="15" hidden="1">
      <c r="A26" s="208" t="s">
        <v>166</v>
      </c>
      <c r="B26" s="148" t="s">
        <v>201</v>
      </c>
      <c r="C26" s="148" t="s">
        <v>163</v>
      </c>
      <c r="D26" s="148" t="s">
        <v>164</v>
      </c>
      <c r="E26" s="148" t="s">
        <v>414</v>
      </c>
      <c r="F26" s="148" t="s">
        <v>250</v>
      </c>
      <c r="G26" s="148" t="s">
        <v>167</v>
      </c>
      <c r="H26" s="171">
        <f>H27</f>
        <v>900526</v>
      </c>
      <c r="I26" s="209">
        <f t="shared" si="0"/>
        <v>900.526</v>
      </c>
      <c r="J26" s="209">
        <f t="shared" si="1"/>
        <v>990.08</v>
      </c>
      <c r="K26" s="337">
        <f>K27</f>
        <v>990080</v>
      </c>
      <c r="L26" s="337">
        <f>L27</f>
        <v>990080</v>
      </c>
      <c r="M26" s="337">
        <f t="shared" si="2"/>
        <v>990.08</v>
      </c>
    </row>
    <row r="27" spans="1:13" ht="15" hidden="1">
      <c r="A27" s="208" t="s">
        <v>168</v>
      </c>
      <c r="B27" s="148" t="s">
        <v>201</v>
      </c>
      <c r="C27" s="148" t="s">
        <v>163</v>
      </c>
      <c r="D27" s="148" t="s">
        <v>164</v>
      </c>
      <c r="E27" s="148" t="s">
        <v>414</v>
      </c>
      <c r="F27" s="148" t="s">
        <v>250</v>
      </c>
      <c r="G27" s="148" t="s">
        <v>169</v>
      </c>
      <c r="H27" s="171">
        <v>900526</v>
      </c>
      <c r="I27" s="209">
        <f t="shared" si="0"/>
        <v>900.526</v>
      </c>
      <c r="J27" s="209">
        <f t="shared" si="1"/>
        <v>990.08</v>
      </c>
      <c r="K27" s="337">
        <v>990080</v>
      </c>
      <c r="L27" s="337">
        <v>990080</v>
      </c>
      <c r="M27" s="337">
        <f t="shared" si="2"/>
        <v>990.08</v>
      </c>
    </row>
    <row r="28" spans="1:13" ht="27" hidden="1">
      <c r="A28" s="208" t="s">
        <v>284</v>
      </c>
      <c r="B28" s="148" t="s">
        <v>201</v>
      </c>
      <c r="C28" s="148" t="s">
        <v>163</v>
      </c>
      <c r="D28" s="148" t="s">
        <v>164</v>
      </c>
      <c r="E28" s="148" t="s">
        <v>414</v>
      </c>
      <c r="F28" s="148" t="s">
        <v>285</v>
      </c>
      <c r="G28" s="148"/>
      <c r="H28" s="171">
        <f>H29</f>
        <v>0</v>
      </c>
      <c r="I28" s="209"/>
      <c r="J28" s="209">
        <f t="shared" si="1"/>
        <v>0</v>
      </c>
      <c r="K28" s="337">
        <v>0</v>
      </c>
      <c r="L28" s="337">
        <v>0</v>
      </c>
      <c r="M28" s="337">
        <f t="shared" si="2"/>
        <v>0</v>
      </c>
    </row>
    <row r="29" spans="1:13" ht="15" hidden="1">
      <c r="A29" s="208" t="s">
        <v>287</v>
      </c>
      <c r="B29" s="148" t="s">
        <v>201</v>
      </c>
      <c r="C29" s="148" t="s">
        <v>163</v>
      </c>
      <c r="D29" s="148" t="s">
        <v>164</v>
      </c>
      <c r="E29" s="148" t="s">
        <v>414</v>
      </c>
      <c r="F29" s="148" t="s">
        <v>285</v>
      </c>
      <c r="G29" s="148" t="s">
        <v>286</v>
      </c>
      <c r="H29" s="171">
        <v>0</v>
      </c>
      <c r="I29" s="209"/>
      <c r="J29" s="209">
        <f t="shared" si="1"/>
        <v>0</v>
      </c>
      <c r="K29" s="337">
        <v>0</v>
      </c>
      <c r="L29" s="337">
        <v>0</v>
      </c>
      <c r="M29" s="337">
        <f t="shared" si="2"/>
        <v>0</v>
      </c>
    </row>
    <row r="30" spans="1:13" ht="39.75" hidden="1">
      <c r="A30" s="208" t="s">
        <v>251</v>
      </c>
      <c r="B30" s="148" t="s">
        <v>201</v>
      </c>
      <c r="C30" s="148" t="s">
        <v>163</v>
      </c>
      <c r="D30" s="148" t="s">
        <v>164</v>
      </c>
      <c r="E30" s="148" t="s">
        <v>414</v>
      </c>
      <c r="F30" s="148" t="s">
        <v>252</v>
      </c>
      <c r="G30" s="148"/>
      <c r="H30" s="171">
        <f>H31</f>
        <v>299004</v>
      </c>
      <c r="I30" s="209">
        <f aca="true" t="shared" si="4" ref="I30:J74">H30/1000</f>
        <v>299.004</v>
      </c>
      <c r="J30" s="209">
        <f t="shared" si="1"/>
        <v>299.004</v>
      </c>
      <c r="K30" s="337">
        <f>K31</f>
        <v>299004</v>
      </c>
      <c r="L30" s="337">
        <f>L31</f>
        <v>299004</v>
      </c>
      <c r="M30" s="337">
        <f t="shared" si="2"/>
        <v>299.004</v>
      </c>
    </row>
    <row r="31" spans="1:13" ht="15" hidden="1">
      <c r="A31" s="208" t="s">
        <v>166</v>
      </c>
      <c r="B31" s="148" t="s">
        <v>201</v>
      </c>
      <c r="C31" s="148" t="s">
        <v>163</v>
      </c>
      <c r="D31" s="148" t="s">
        <v>164</v>
      </c>
      <c r="E31" s="148" t="s">
        <v>414</v>
      </c>
      <c r="F31" s="148" t="s">
        <v>252</v>
      </c>
      <c r="G31" s="148" t="s">
        <v>167</v>
      </c>
      <c r="H31" s="171">
        <f>H32</f>
        <v>299004</v>
      </c>
      <c r="I31" s="209">
        <f t="shared" si="4"/>
        <v>299.004</v>
      </c>
      <c r="J31" s="209">
        <f t="shared" si="1"/>
        <v>299.004</v>
      </c>
      <c r="K31" s="337">
        <f>K32</f>
        <v>299004</v>
      </c>
      <c r="L31" s="337">
        <f>L32</f>
        <v>299004</v>
      </c>
      <c r="M31" s="337">
        <f t="shared" si="2"/>
        <v>299.004</v>
      </c>
    </row>
    <row r="32" spans="1:13" ht="15" hidden="1">
      <c r="A32" s="208" t="s">
        <v>170</v>
      </c>
      <c r="B32" s="148" t="s">
        <v>201</v>
      </c>
      <c r="C32" s="148" t="s">
        <v>163</v>
      </c>
      <c r="D32" s="148" t="s">
        <v>164</v>
      </c>
      <c r="E32" s="148" t="s">
        <v>414</v>
      </c>
      <c r="F32" s="148" t="s">
        <v>252</v>
      </c>
      <c r="G32" s="148" t="s">
        <v>171</v>
      </c>
      <c r="H32" s="171">
        <v>299004</v>
      </c>
      <c r="I32" s="209">
        <f t="shared" si="4"/>
        <v>299.004</v>
      </c>
      <c r="J32" s="209">
        <f t="shared" si="1"/>
        <v>299.004</v>
      </c>
      <c r="K32" s="337">
        <v>299004</v>
      </c>
      <c r="L32" s="337">
        <v>299004</v>
      </c>
      <c r="M32" s="337">
        <f t="shared" si="2"/>
        <v>299.004</v>
      </c>
    </row>
    <row r="33" spans="1:13" ht="41.25" customHeight="1">
      <c r="A33" s="207" t="s">
        <v>69</v>
      </c>
      <c r="B33" s="203" t="s">
        <v>201</v>
      </c>
      <c r="C33" s="203" t="s">
        <v>163</v>
      </c>
      <c r="D33" s="203" t="s">
        <v>175</v>
      </c>
      <c r="E33" s="203"/>
      <c r="F33" s="203"/>
      <c r="G33" s="203"/>
      <c r="H33" s="201">
        <f>H34+H85</f>
        <v>6301860</v>
      </c>
      <c r="I33" s="206">
        <f t="shared" si="4"/>
        <v>6301.86</v>
      </c>
      <c r="J33" s="206">
        <f t="shared" si="1"/>
        <v>5873.733</v>
      </c>
      <c r="K33" s="336">
        <f>K34+K85</f>
        <v>5873733</v>
      </c>
      <c r="L33" s="336">
        <f>L34+L85</f>
        <v>5872733</v>
      </c>
      <c r="M33" s="336">
        <f t="shared" si="2"/>
        <v>5872.733</v>
      </c>
    </row>
    <row r="34" spans="1:13" ht="14.25" customHeight="1">
      <c r="A34" s="208" t="s">
        <v>407</v>
      </c>
      <c r="B34" s="148" t="s">
        <v>201</v>
      </c>
      <c r="C34" s="148" t="s">
        <v>163</v>
      </c>
      <c r="D34" s="148" t="s">
        <v>175</v>
      </c>
      <c r="E34" s="148" t="s">
        <v>14</v>
      </c>
      <c r="F34" s="148"/>
      <c r="G34" s="148"/>
      <c r="H34" s="171">
        <f>H35</f>
        <v>6300860</v>
      </c>
      <c r="I34" s="209">
        <f t="shared" si="4"/>
        <v>6300.86</v>
      </c>
      <c r="J34" s="209">
        <f t="shared" si="1"/>
        <v>5872.733</v>
      </c>
      <c r="K34" s="337">
        <f>K35</f>
        <v>5872733</v>
      </c>
      <c r="L34" s="337">
        <f>L35</f>
        <v>5872733</v>
      </c>
      <c r="M34" s="337">
        <f t="shared" si="2"/>
        <v>5872.733</v>
      </c>
    </row>
    <row r="35" spans="1:13" ht="31.5" customHeight="1">
      <c r="A35" s="208" t="s">
        <v>408</v>
      </c>
      <c r="B35" s="148" t="s">
        <v>201</v>
      </c>
      <c r="C35" s="148" t="s">
        <v>163</v>
      </c>
      <c r="D35" s="148" t="s">
        <v>175</v>
      </c>
      <c r="E35" s="148" t="s">
        <v>409</v>
      </c>
      <c r="F35" s="148"/>
      <c r="G35" s="148"/>
      <c r="H35" s="171">
        <f>H43+H36</f>
        <v>6300860</v>
      </c>
      <c r="I35" s="209">
        <f t="shared" si="4"/>
        <v>6300.86</v>
      </c>
      <c r="J35" s="209">
        <f t="shared" si="1"/>
        <v>5872.733</v>
      </c>
      <c r="K35" s="337">
        <f>K44+K37</f>
        <v>5872733</v>
      </c>
      <c r="L35" s="337">
        <f>L44+L37</f>
        <v>5872733</v>
      </c>
      <c r="M35" s="337">
        <f t="shared" si="2"/>
        <v>5872.733</v>
      </c>
    </row>
    <row r="36" spans="1:13" ht="30" customHeight="1">
      <c r="A36" s="208" t="s">
        <v>101</v>
      </c>
      <c r="B36" s="148" t="s">
        <v>201</v>
      </c>
      <c r="C36" s="148" t="s">
        <v>163</v>
      </c>
      <c r="D36" s="148" t="s">
        <v>175</v>
      </c>
      <c r="E36" s="148" t="s">
        <v>415</v>
      </c>
      <c r="F36" s="148"/>
      <c r="G36" s="148"/>
      <c r="H36" s="171">
        <f aca="true" t="shared" si="5" ref="H36:H41">H37</f>
        <v>700</v>
      </c>
      <c r="I36" s="209">
        <f t="shared" si="4"/>
        <v>0.7</v>
      </c>
      <c r="J36" s="209">
        <f t="shared" si="1"/>
        <v>0.7</v>
      </c>
      <c r="K36" s="337">
        <f aca="true" t="shared" si="6" ref="K36:L41">K37</f>
        <v>700</v>
      </c>
      <c r="L36" s="337">
        <f t="shared" si="6"/>
        <v>700</v>
      </c>
      <c r="M36" s="209">
        <f t="shared" si="2"/>
        <v>0.7</v>
      </c>
    </row>
    <row r="37" spans="1:13" ht="56.25" customHeight="1">
      <c r="A37" s="208" t="s">
        <v>232</v>
      </c>
      <c r="B37" s="148" t="s">
        <v>201</v>
      </c>
      <c r="C37" s="148" t="s">
        <v>163</v>
      </c>
      <c r="D37" s="148" t="s">
        <v>175</v>
      </c>
      <c r="E37" s="148" t="s">
        <v>416</v>
      </c>
      <c r="F37" s="148"/>
      <c r="G37" s="148"/>
      <c r="H37" s="171">
        <f t="shared" si="5"/>
        <v>700</v>
      </c>
      <c r="I37" s="209">
        <f t="shared" si="4"/>
        <v>0.7</v>
      </c>
      <c r="J37" s="209">
        <f t="shared" si="1"/>
        <v>0.7</v>
      </c>
      <c r="K37" s="337">
        <f t="shared" si="6"/>
        <v>700</v>
      </c>
      <c r="L37" s="337">
        <f t="shared" si="6"/>
        <v>700</v>
      </c>
      <c r="M37" s="209">
        <f t="shared" si="2"/>
        <v>0.7</v>
      </c>
    </row>
    <row r="38" spans="1:13" ht="24.75" customHeight="1">
      <c r="A38" s="208" t="s">
        <v>299</v>
      </c>
      <c r="B38" s="148" t="s">
        <v>201</v>
      </c>
      <c r="C38" s="148" t="s">
        <v>163</v>
      </c>
      <c r="D38" s="148" t="s">
        <v>175</v>
      </c>
      <c r="E38" s="148" t="s">
        <v>416</v>
      </c>
      <c r="F38" s="148" t="s">
        <v>165</v>
      </c>
      <c r="G38" s="148"/>
      <c r="H38" s="171">
        <f t="shared" si="5"/>
        <v>700</v>
      </c>
      <c r="I38" s="209">
        <f t="shared" si="4"/>
        <v>0.7</v>
      </c>
      <c r="J38" s="209">
        <f t="shared" si="1"/>
        <v>0.7</v>
      </c>
      <c r="K38" s="337">
        <f t="shared" si="6"/>
        <v>700</v>
      </c>
      <c r="L38" s="337">
        <f t="shared" si="6"/>
        <v>700</v>
      </c>
      <c r="M38" s="209">
        <f t="shared" si="2"/>
        <v>0.7</v>
      </c>
    </row>
    <row r="39" spans="1:13" ht="30" customHeight="1" hidden="1">
      <c r="A39" s="208" t="s">
        <v>254</v>
      </c>
      <c r="B39" s="148" t="s">
        <v>201</v>
      </c>
      <c r="C39" s="148" t="s">
        <v>163</v>
      </c>
      <c r="D39" s="148" t="s">
        <v>175</v>
      </c>
      <c r="E39" s="148" t="s">
        <v>416</v>
      </c>
      <c r="F39" s="148" t="s">
        <v>255</v>
      </c>
      <c r="G39" s="148"/>
      <c r="H39" s="171">
        <f t="shared" si="5"/>
        <v>700</v>
      </c>
      <c r="I39" s="209">
        <f t="shared" si="4"/>
        <v>0.7</v>
      </c>
      <c r="J39" s="209">
        <f t="shared" si="4"/>
        <v>0.0007</v>
      </c>
      <c r="K39" s="337">
        <f t="shared" si="6"/>
        <v>700</v>
      </c>
      <c r="L39" s="337">
        <f t="shared" si="6"/>
        <v>700</v>
      </c>
      <c r="M39" s="209">
        <f t="shared" si="2"/>
        <v>0.7</v>
      </c>
    </row>
    <row r="40" spans="1:13" ht="30" customHeight="1" hidden="1">
      <c r="A40" s="208" t="s">
        <v>256</v>
      </c>
      <c r="B40" s="148" t="s">
        <v>201</v>
      </c>
      <c r="C40" s="148" t="s">
        <v>163</v>
      </c>
      <c r="D40" s="148" t="s">
        <v>175</v>
      </c>
      <c r="E40" s="148" t="s">
        <v>416</v>
      </c>
      <c r="F40" s="148" t="s">
        <v>257</v>
      </c>
      <c r="G40" s="148"/>
      <c r="H40" s="171">
        <f t="shared" si="5"/>
        <v>700</v>
      </c>
      <c r="I40" s="209">
        <f t="shared" si="4"/>
        <v>0.7</v>
      </c>
      <c r="J40" s="209">
        <f t="shared" si="4"/>
        <v>0.0007</v>
      </c>
      <c r="K40" s="337">
        <f t="shared" si="6"/>
        <v>700</v>
      </c>
      <c r="L40" s="337">
        <f t="shared" si="6"/>
        <v>700</v>
      </c>
      <c r="M40" s="209">
        <f t="shared" si="2"/>
        <v>0.7</v>
      </c>
    </row>
    <row r="41" spans="1:13" ht="15.75" customHeight="1" hidden="1">
      <c r="A41" s="208" t="s">
        <v>70</v>
      </c>
      <c r="B41" s="148" t="s">
        <v>201</v>
      </c>
      <c r="C41" s="148" t="s">
        <v>163</v>
      </c>
      <c r="D41" s="148" t="s">
        <v>175</v>
      </c>
      <c r="E41" s="148" t="s">
        <v>416</v>
      </c>
      <c r="F41" s="148" t="s">
        <v>257</v>
      </c>
      <c r="G41" s="148" t="s">
        <v>188</v>
      </c>
      <c r="H41" s="171">
        <f t="shared" si="5"/>
        <v>700</v>
      </c>
      <c r="I41" s="209">
        <f t="shared" si="4"/>
        <v>0.7</v>
      </c>
      <c r="J41" s="209">
        <f t="shared" si="4"/>
        <v>0.0007</v>
      </c>
      <c r="K41" s="337">
        <f t="shared" si="6"/>
        <v>700</v>
      </c>
      <c r="L41" s="337">
        <f t="shared" si="6"/>
        <v>700</v>
      </c>
      <c r="M41" s="209">
        <f t="shared" si="2"/>
        <v>0.7</v>
      </c>
    </row>
    <row r="42" spans="1:13" ht="15" customHeight="1" hidden="1">
      <c r="A42" s="158" t="s">
        <v>324</v>
      </c>
      <c r="B42" s="148" t="s">
        <v>201</v>
      </c>
      <c r="C42" s="148" t="s">
        <v>163</v>
      </c>
      <c r="D42" s="148" t="s">
        <v>175</v>
      </c>
      <c r="E42" s="148" t="s">
        <v>416</v>
      </c>
      <c r="F42" s="148" t="s">
        <v>257</v>
      </c>
      <c r="G42" s="148" t="s">
        <v>316</v>
      </c>
      <c r="H42" s="171">
        <v>700</v>
      </c>
      <c r="I42" s="209">
        <f t="shared" si="4"/>
        <v>0.7</v>
      </c>
      <c r="J42" s="209">
        <f t="shared" si="4"/>
        <v>0.0007</v>
      </c>
      <c r="K42" s="337">
        <v>700</v>
      </c>
      <c r="L42" s="337">
        <v>700</v>
      </c>
      <c r="M42" s="209">
        <f t="shared" si="2"/>
        <v>0.7</v>
      </c>
    </row>
    <row r="43" spans="1:13" ht="15">
      <c r="A43" s="178" t="s">
        <v>410</v>
      </c>
      <c r="B43" s="148" t="s">
        <v>201</v>
      </c>
      <c r="C43" s="148" t="s">
        <v>163</v>
      </c>
      <c r="D43" s="148" t="s">
        <v>175</v>
      </c>
      <c r="E43" s="148" t="s">
        <v>413</v>
      </c>
      <c r="F43" s="148"/>
      <c r="G43" s="148"/>
      <c r="H43" s="171">
        <f>H44</f>
        <v>6300160</v>
      </c>
      <c r="I43" s="209">
        <f t="shared" si="4"/>
        <v>6300.16</v>
      </c>
      <c r="J43" s="209">
        <f aca="true" t="shared" si="7" ref="J43:J65">K43/1000</f>
        <v>5872.033</v>
      </c>
      <c r="K43" s="337">
        <f>K44</f>
        <v>5872033</v>
      </c>
      <c r="L43" s="337">
        <f>L44</f>
        <v>5872033</v>
      </c>
      <c r="M43" s="337">
        <f t="shared" si="2"/>
        <v>5872.033</v>
      </c>
    </row>
    <row r="44" spans="1:13" ht="27">
      <c r="A44" s="179" t="s">
        <v>578</v>
      </c>
      <c r="B44" s="148" t="s">
        <v>201</v>
      </c>
      <c r="C44" s="148" t="s">
        <v>163</v>
      </c>
      <c r="D44" s="148" t="s">
        <v>175</v>
      </c>
      <c r="E44" s="148" t="s">
        <v>414</v>
      </c>
      <c r="F44" s="148"/>
      <c r="G44" s="148"/>
      <c r="H44" s="171">
        <f>H45+H57+H74</f>
        <v>6300160</v>
      </c>
      <c r="I44" s="209">
        <f t="shared" si="4"/>
        <v>6300.16</v>
      </c>
      <c r="J44" s="209">
        <f t="shared" si="7"/>
        <v>5872.033</v>
      </c>
      <c r="K44" s="337">
        <f>K45+K57+K74</f>
        <v>5872033</v>
      </c>
      <c r="L44" s="337">
        <f>L45+L57+L74</f>
        <v>5872033</v>
      </c>
      <c r="M44" s="337">
        <f t="shared" si="2"/>
        <v>5872.033</v>
      </c>
    </row>
    <row r="45" spans="1:13" ht="53.25">
      <c r="A45" s="176" t="s">
        <v>156</v>
      </c>
      <c r="B45" s="148" t="s">
        <v>201</v>
      </c>
      <c r="C45" s="148" t="s">
        <v>163</v>
      </c>
      <c r="D45" s="148" t="s">
        <v>175</v>
      </c>
      <c r="E45" s="148" t="s">
        <v>414</v>
      </c>
      <c r="F45" s="148" t="s">
        <v>157</v>
      </c>
      <c r="G45" s="148"/>
      <c r="H45" s="210">
        <f>H46</f>
        <v>5637775</v>
      </c>
      <c r="I45" s="209">
        <f t="shared" si="4"/>
        <v>5637.775</v>
      </c>
      <c r="J45" s="209">
        <f t="shared" si="7"/>
        <v>5872.033</v>
      </c>
      <c r="K45" s="338">
        <f>K46</f>
        <v>5872033</v>
      </c>
      <c r="L45" s="338">
        <f>L46</f>
        <v>5872033</v>
      </c>
      <c r="M45" s="337">
        <f t="shared" si="2"/>
        <v>5872.033</v>
      </c>
    </row>
    <row r="46" spans="1:13" ht="27" hidden="1">
      <c r="A46" s="178" t="s">
        <v>411</v>
      </c>
      <c r="B46" s="148" t="s">
        <v>201</v>
      </c>
      <c r="C46" s="148" t="s">
        <v>163</v>
      </c>
      <c r="D46" s="148" t="s">
        <v>175</v>
      </c>
      <c r="E46" s="148" t="s">
        <v>414</v>
      </c>
      <c r="F46" s="148" t="s">
        <v>289</v>
      </c>
      <c r="G46" s="148"/>
      <c r="H46" s="210">
        <f>H47+H52+H54</f>
        <v>5637775</v>
      </c>
      <c r="I46" s="209">
        <f t="shared" si="4"/>
        <v>5637.775</v>
      </c>
      <c r="J46" s="209">
        <f t="shared" si="7"/>
        <v>5872.033</v>
      </c>
      <c r="K46" s="338">
        <f>K47+K52+K54</f>
        <v>5872033</v>
      </c>
      <c r="L46" s="338">
        <f>L47+L52+L54</f>
        <v>5872033</v>
      </c>
      <c r="M46" s="337">
        <f t="shared" si="2"/>
        <v>5872.033</v>
      </c>
    </row>
    <row r="47" spans="1:13" ht="15" hidden="1">
      <c r="A47" s="179" t="s">
        <v>12</v>
      </c>
      <c r="B47" s="148" t="s">
        <v>201</v>
      </c>
      <c r="C47" s="148" t="s">
        <v>163</v>
      </c>
      <c r="D47" s="148" t="s">
        <v>175</v>
      </c>
      <c r="E47" s="148" t="s">
        <v>414</v>
      </c>
      <c r="F47" s="148" t="s">
        <v>250</v>
      </c>
      <c r="G47" s="148"/>
      <c r="H47" s="210">
        <f>H48+H50</f>
        <v>4293575</v>
      </c>
      <c r="I47" s="209">
        <f t="shared" si="4"/>
        <v>4293.575</v>
      </c>
      <c r="J47" s="209">
        <f t="shared" si="7"/>
        <v>4215.051</v>
      </c>
      <c r="K47" s="338">
        <f>K48+K50</f>
        <v>4215051</v>
      </c>
      <c r="L47" s="338">
        <f>L48+L50</f>
        <v>4215051</v>
      </c>
      <c r="M47" s="337">
        <f t="shared" si="2"/>
        <v>4215.051</v>
      </c>
    </row>
    <row r="48" spans="1:13" ht="27" hidden="1">
      <c r="A48" s="178" t="s">
        <v>411</v>
      </c>
      <c r="B48" s="148" t="s">
        <v>201</v>
      </c>
      <c r="C48" s="148" t="s">
        <v>163</v>
      </c>
      <c r="D48" s="148" t="s">
        <v>175</v>
      </c>
      <c r="E48" s="148" t="s">
        <v>414</v>
      </c>
      <c r="F48" s="148" t="s">
        <v>250</v>
      </c>
      <c r="G48" s="148" t="s">
        <v>167</v>
      </c>
      <c r="H48" s="210">
        <f>H49</f>
        <v>4291575</v>
      </c>
      <c r="I48" s="209">
        <f t="shared" si="4"/>
        <v>4291.575</v>
      </c>
      <c r="J48" s="209">
        <f t="shared" si="7"/>
        <v>4213.051</v>
      </c>
      <c r="K48" s="338">
        <f>K49</f>
        <v>4213051</v>
      </c>
      <c r="L48" s="338">
        <f>L49</f>
        <v>4213051</v>
      </c>
      <c r="M48" s="337">
        <f t="shared" si="2"/>
        <v>4213.051</v>
      </c>
    </row>
    <row r="49" spans="1:13" ht="27" hidden="1">
      <c r="A49" s="179" t="s">
        <v>412</v>
      </c>
      <c r="B49" s="148" t="s">
        <v>201</v>
      </c>
      <c r="C49" s="148" t="s">
        <v>163</v>
      </c>
      <c r="D49" s="148" t="s">
        <v>175</v>
      </c>
      <c r="E49" s="148" t="s">
        <v>414</v>
      </c>
      <c r="F49" s="148" t="s">
        <v>250</v>
      </c>
      <c r="G49" s="148" t="s">
        <v>169</v>
      </c>
      <c r="H49" s="210">
        <v>4291575</v>
      </c>
      <c r="I49" s="209">
        <f t="shared" si="4"/>
        <v>4291.575</v>
      </c>
      <c r="J49" s="209">
        <f t="shared" si="7"/>
        <v>4213.051</v>
      </c>
      <c r="K49" s="338">
        <v>4213051</v>
      </c>
      <c r="L49" s="338">
        <v>4213051</v>
      </c>
      <c r="M49" s="337">
        <f t="shared" si="2"/>
        <v>4213.051</v>
      </c>
    </row>
    <row r="50" spans="1:13" ht="15" hidden="1">
      <c r="A50" s="211" t="s">
        <v>172</v>
      </c>
      <c r="B50" s="148" t="s">
        <v>201</v>
      </c>
      <c r="C50" s="148" t="s">
        <v>163</v>
      </c>
      <c r="D50" s="148" t="s">
        <v>175</v>
      </c>
      <c r="E50" s="148" t="s">
        <v>414</v>
      </c>
      <c r="F50" s="148" t="s">
        <v>250</v>
      </c>
      <c r="G50" s="148" t="s">
        <v>76</v>
      </c>
      <c r="H50" s="210">
        <f>H51</f>
        <v>2000</v>
      </c>
      <c r="I50" s="209">
        <f t="shared" si="4"/>
        <v>2</v>
      </c>
      <c r="J50" s="209">
        <f t="shared" si="7"/>
        <v>2</v>
      </c>
      <c r="K50" s="338">
        <f>K51</f>
        <v>2000</v>
      </c>
      <c r="L50" s="338">
        <f>L51</f>
        <v>2000</v>
      </c>
      <c r="M50" s="337">
        <f t="shared" si="2"/>
        <v>2</v>
      </c>
    </row>
    <row r="51" spans="1:13" ht="27" hidden="1">
      <c r="A51" s="158" t="s">
        <v>321</v>
      </c>
      <c r="B51" s="148" t="s">
        <v>201</v>
      </c>
      <c r="C51" s="148" t="s">
        <v>163</v>
      </c>
      <c r="D51" s="148" t="s">
        <v>175</v>
      </c>
      <c r="E51" s="148" t="s">
        <v>414</v>
      </c>
      <c r="F51" s="148" t="s">
        <v>250</v>
      </c>
      <c r="G51" s="148" t="s">
        <v>322</v>
      </c>
      <c r="H51" s="210">
        <v>2000</v>
      </c>
      <c r="I51" s="209">
        <f t="shared" si="4"/>
        <v>2</v>
      </c>
      <c r="J51" s="209">
        <f t="shared" si="7"/>
        <v>2</v>
      </c>
      <c r="K51" s="338">
        <v>2000</v>
      </c>
      <c r="L51" s="338">
        <v>2000</v>
      </c>
      <c r="M51" s="337">
        <f t="shared" si="2"/>
        <v>2</v>
      </c>
    </row>
    <row r="52" spans="1:13" ht="27" hidden="1">
      <c r="A52" s="208" t="s">
        <v>284</v>
      </c>
      <c r="B52" s="148" t="s">
        <v>201</v>
      </c>
      <c r="C52" s="148" t="s">
        <v>163</v>
      </c>
      <c r="D52" s="148" t="s">
        <v>175</v>
      </c>
      <c r="E52" s="148" t="s">
        <v>414</v>
      </c>
      <c r="F52" s="148" t="s">
        <v>285</v>
      </c>
      <c r="G52" s="148"/>
      <c r="H52" s="210">
        <f>H53</f>
        <v>0</v>
      </c>
      <c r="I52" s="209">
        <f t="shared" si="4"/>
        <v>0</v>
      </c>
      <c r="J52" s="209">
        <f t="shared" si="7"/>
        <v>0</v>
      </c>
      <c r="K52" s="337">
        <v>0</v>
      </c>
      <c r="L52" s="337">
        <v>0</v>
      </c>
      <c r="M52" s="337">
        <f t="shared" si="2"/>
        <v>0</v>
      </c>
    </row>
    <row r="53" spans="1:13" ht="15" hidden="1">
      <c r="A53" s="208" t="s">
        <v>287</v>
      </c>
      <c r="B53" s="148" t="s">
        <v>201</v>
      </c>
      <c r="C53" s="148" t="s">
        <v>163</v>
      </c>
      <c r="D53" s="148" t="s">
        <v>175</v>
      </c>
      <c r="E53" s="148" t="s">
        <v>414</v>
      </c>
      <c r="F53" s="148" t="s">
        <v>285</v>
      </c>
      <c r="G53" s="148" t="s">
        <v>286</v>
      </c>
      <c r="H53" s="210">
        <v>0</v>
      </c>
      <c r="I53" s="209">
        <f t="shared" si="4"/>
        <v>0</v>
      </c>
      <c r="J53" s="209">
        <f t="shared" si="7"/>
        <v>0</v>
      </c>
      <c r="K53" s="337">
        <v>0</v>
      </c>
      <c r="L53" s="337">
        <v>0</v>
      </c>
      <c r="M53" s="337">
        <f t="shared" si="2"/>
        <v>0</v>
      </c>
    </row>
    <row r="54" spans="1:15" ht="39.75" hidden="1">
      <c r="A54" s="208" t="s">
        <v>251</v>
      </c>
      <c r="B54" s="148" t="s">
        <v>201</v>
      </c>
      <c r="C54" s="148" t="s">
        <v>163</v>
      </c>
      <c r="D54" s="148" t="s">
        <v>175</v>
      </c>
      <c r="E54" s="148" t="s">
        <v>414</v>
      </c>
      <c r="F54" s="148" t="s">
        <v>253</v>
      </c>
      <c r="G54" s="148"/>
      <c r="H54" s="210">
        <f>H55</f>
        <v>1344200</v>
      </c>
      <c r="I54" s="209">
        <f t="shared" si="4"/>
        <v>1344.2</v>
      </c>
      <c r="J54" s="209">
        <f t="shared" si="7"/>
        <v>1656.982</v>
      </c>
      <c r="K54" s="338">
        <f>K55</f>
        <v>1656982</v>
      </c>
      <c r="L54" s="338">
        <f>L55</f>
        <v>1656982</v>
      </c>
      <c r="M54" s="337">
        <f t="shared" si="2"/>
        <v>1656.982</v>
      </c>
      <c r="O54" s="155"/>
    </row>
    <row r="55" spans="1:15" ht="15" hidden="1">
      <c r="A55" s="208" t="s">
        <v>166</v>
      </c>
      <c r="B55" s="148" t="s">
        <v>201</v>
      </c>
      <c r="C55" s="148" t="s">
        <v>163</v>
      </c>
      <c r="D55" s="148" t="s">
        <v>175</v>
      </c>
      <c r="E55" s="148" t="s">
        <v>414</v>
      </c>
      <c r="F55" s="148" t="s">
        <v>253</v>
      </c>
      <c r="G55" s="148" t="s">
        <v>167</v>
      </c>
      <c r="H55" s="210">
        <f>H56</f>
        <v>1344200</v>
      </c>
      <c r="I55" s="209">
        <f t="shared" si="4"/>
        <v>1344.2</v>
      </c>
      <c r="J55" s="209">
        <f t="shared" si="7"/>
        <v>1656.982</v>
      </c>
      <c r="K55" s="338">
        <f>K56</f>
        <v>1656982</v>
      </c>
      <c r="L55" s="338">
        <f>L56</f>
        <v>1656982</v>
      </c>
      <c r="M55" s="337">
        <f t="shared" si="2"/>
        <v>1656.982</v>
      </c>
      <c r="O55" s="156"/>
    </row>
    <row r="56" spans="1:15" ht="15" hidden="1">
      <c r="A56" s="208" t="s">
        <v>170</v>
      </c>
      <c r="B56" s="148" t="s">
        <v>201</v>
      </c>
      <c r="C56" s="148" t="s">
        <v>163</v>
      </c>
      <c r="D56" s="148" t="s">
        <v>175</v>
      </c>
      <c r="E56" s="148" t="s">
        <v>414</v>
      </c>
      <c r="F56" s="148" t="s">
        <v>253</v>
      </c>
      <c r="G56" s="148" t="s">
        <v>171</v>
      </c>
      <c r="H56" s="210">
        <v>1344200</v>
      </c>
      <c r="I56" s="209">
        <f t="shared" si="4"/>
        <v>1344.2</v>
      </c>
      <c r="J56" s="209">
        <f t="shared" si="7"/>
        <v>1656.982</v>
      </c>
      <c r="K56" s="338">
        <v>1656982</v>
      </c>
      <c r="L56" s="338">
        <v>1656982</v>
      </c>
      <c r="M56" s="337">
        <f t="shared" si="2"/>
        <v>1656.982</v>
      </c>
      <c r="O56" s="157"/>
    </row>
    <row r="57" spans="1:15" ht="26.25" customHeight="1">
      <c r="A57" s="208" t="s">
        <v>299</v>
      </c>
      <c r="B57" s="148" t="s">
        <v>201</v>
      </c>
      <c r="C57" s="148" t="s">
        <v>163</v>
      </c>
      <c r="D57" s="148" t="s">
        <v>175</v>
      </c>
      <c r="E57" s="148" t="s">
        <v>414</v>
      </c>
      <c r="F57" s="148" t="s">
        <v>165</v>
      </c>
      <c r="G57" s="148"/>
      <c r="H57" s="210">
        <f>H58</f>
        <v>660385</v>
      </c>
      <c r="I57" s="209">
        <f t="shared" si="4"/>
        <v>660.385</v>
      </c>
      <c r="J57" s="209">
        <f t="shared" si="7"/>
        <v>0</v>
      </c>
      <c r="K57" s="338">
        <f>K58</f>
        <v>0</v>
      </c>
      <c r="L57" s="338">
        <f>L58</f>
        <v>0</v>
      </c>
      <c r="M57" s="337">
        <f t="shared" si="2"/>
        <v>0</v>
      </c>
      <c r="O57" s="157"/>
    </row>
    <row r="58" spans="1:13" ht="27" hidden="1">
      <c r="A58" s="208" t="s">
        <v>254</v>
      </c>
      <c r="B58" s="148" t="s">
        <v>201</v>
      </c>
      <c r="C58" s="148" t="s">
        <v>163</v>
      </c>
      <c r="D58" s="148" t="s">
        <v>175</v>
      </c>
      <c r="E58" s="148" t="s">
        <v>414</v>
      </c>
      <c r="F58" s="148" t="s">
        <v>255</v>
      </c>
      <c r="G58" s="148"/>
      <c r="H58" s="210">
        <f>H59</f>
        <v>660385</v>
      </c>
      <c r="I58" s="209">
        <f t="shared" si="4"/>
        <v>660.385</v>
      </c>
      <c r="J58" s="209">
        <f t="shared" si="7"/>
        <v>0</v>
      </c>
      <c r="K58" s="338">
        <f>K59</f>
        <v>0</v>
      </c>
      <c r="L58" s="338">
        <f>L59</f>
        <v>0</v>
      </c>
      <c r="M58" s="337">
        <f t="shared" si="2"/>
        <v>0</v>
      </c>
    </row>
    <row r="59" spans="1:13" ht="20.25" customHeight="1" hidden="1">
      <c r="A59" s="208" t="s">
        <v>308</v>
      </c>
      <c r="B59" s="148" t="s">
        <v>201</v>
      </c>
      <c r="C59" s="148" t="s">
        <v>163</v>
      </c>
      <c r="D59" s="148" t="s">
        <v>175</v>
      </c>
      <c r="E59" s="148" t="s">
        <v>414</v>
      </c>
      <c r="F59" s="148" t="s">
        <v>257</v>
      </c>
      <c r="G59" s="148"/>
      <c r="H59" s="210">
        <f>H60+H67+H73</f>
        <v>660385</v>
      </c>
      <c r="I59" s="209">
        <f t="shared" si="4"/>
        <v>660.385</v>
      </c>
      <c r="J59" s="209">
        <f t="shared" si="7"/>
        <v>0</v>
      </c>
      <c r="K59" s="338">
        <f>K60+K67</f>
        <v>0</v>
      </c>
      <c r="L59" s="338">
        <f>L60+L67</f>
        <v>0</v>
      </c>
      <c r="M59" s="337">
        <f t="shared" si="2"/>
        <v>0</v>
      </c>
    </row>
    <row r="60" spans="1:13" ht="15" hidden="1">
      <c r="A60" s="208" t="s">
        <v>68</v>
      </c>
      <c r="B60" s="148" t="s">
        <v>201</v>
      </c>
      <c r="C60" s="148" t="s">
        <v>163</v>
      </c>
      <c r="D60" s="148" t="s">
        <v>175</v>
      </c>
      <c r="E60" s="148" t="s">
        <v>414</v>
      </c>
      <c r="F60" s="148" t="s">
        <v>257</v>
      </c>
      <c r="G60" s="148" t="s">
        <v>165</v>
      </c>
      <c r="H60" s="210">
        <f>H61</f>
        <v>321100</v>
      </c>
      <c r="I60" s="209">
        <f t="shared" si="4"/>
        <v>321.1</v>
      </c>
      <c r="J60" s="209">
        <f t="shared" si="7"/>
        <v>0</v>
      </c>
      <c r="K60" s="338">
        <f>K61</f>
        <v>0</v>
      </c>
      <c r="L60" s="338">
        <f>L61</f>
        <v>0</v>
      </c>
      <c r="M60" s="337">
        <f t="shared" si="2"/>
        <v>0</v>
      </c>
    </row>
    <row r="61" spans="1:13" ht="15" hidden="1">
      <c r="A61" s="208" t="s">
        <v>176</v>
      </c>
      <c r="B61" s="148" t="s">
        <v>201</v>
      </c>
      <c r="C61" s="148" t="s">
        <v>163</v>
      </c>
      <c r="D61" s="148" t="s">
        <v>175</v>
      </c>
      <c r="E61" s="148" t="s">
        <v>414</v>
      </c>
      <c r="F61" s="148" t="s">
        <v>257</v>
      </c>
      <c r="G61" s="148" t="s">
        <v>177</v>
      </c>
      <c r="H61" s="210">
        <f>H62+H63+H64+H65+H66</f>
        <v>321100</v>
      </c>
      <c r="I61" s="209">
        <f t="shared" si="4"/>
        <v>321.1</v>
      </c>
      <c r="J61" s="209">
        <f t="shared" si="7"/>
        <v>0</v>
      </c>
      <c r="K61" s="338">
        <f>K62+K63+K64+K65</f>
        <v>0</v>
      </c>
      <c r="L61" s="338">
        <f>L62+L63+L64+L65</f>
        <v>0</v>
      </c>
      <c r="M61" s="337">
        <f t="shared" si="2"/>
        <v>0</v>
      </c>
    </row>
    <row r="62" spans="1:13" ht="15" hidden="1">
      <c r="A62" s="208" t="s">
        <v>178</v>
      </c>
      <c r="B62" s="148" t="s">
        <v>201</v>
      </c>
      <c r="C62" s="148" t="s">
        <v>163</v>
      </c>
      <c r="D62" s="148" t="s">
        <v>175</v>
      </c>
      <c r="E62" s="148" t="s">
        <v>414</v>
      </c>
      <c r="F62" s="148" t="s">
        <v>257</v>
      </c>
      <c r="G62" s="148" t="s">
        <v>179</v>
      </c>
      <c r="H62" s="210">
        <v>75000</v>
      </c>
      <c r="I62" s="209">
        <f t="shared" si="4"/>
        <v>75</v>
      </c>
      <c r="J62" s="209">
        <f t="shared" si="7"/>
        <v>0</v>
      </c>
      <c r="K62" s="338">
        <v>0</v>
      </c>
      <c r="L62" s="338">
        <v>0</v>
      </c>
      <c r="M62" s="337">
        <f t="shared" si="2"/>
        <v>0</v>
      </c>
    </row>
    <row r="63" spans="1:13" ht="15" hidden="1">
      <c r="A63" s="208" t="s">
        <v>180</v>
      </c>
      <c r="B63" s="148" t="s">
        <v>201</v>
      </c>
      <c r="C63" s="148" t="s">
        <v>163</v>
      </c>
      <c r="D63" s="148" t="s">
        <v>175</v>
      </c>
      <c r="E63" s="148" t="s">
        <v>414</v>
      </c>
      <c r="F63" s="148" t="s">
        <v>257</v>
      </c>
      <c r="G63" s="148" t="s">
        <v>181</v>
      </c>
      <c r="H63" s="210">
        <v>20200</v>
      </c>
      <c r="I63" s="209">
        <f t="shared" si="4"/>
        <v>20.2</v>
      </c>
      <c r="J63" s="209">
        <f t="shared" si="7"/>
        <v>0</v>
      </c>
      <c r="K63" s="338">
        <v>0</v>
      </c>
      <c r="L63" s="338">
        <v>0</v>
      </c>
      <c r="M63" s="337">
        <f t="shared" si="2"/>
        <v>0</v>
      </c>
    </row>
    <row r="64" spans="1:13" ht="15" hidden="1">
      <c r="A64" s="208" t="s">
        <v>182</v>
      </c>
      <c r="B64" s="148" t="s">
        <v>201</v>
      </c>
      <c r="C64" s="148" t="s">
        <v>163</v>
      </c>
      <c r="D64" s="148" t="s">
        <v>175</v>
      </c>
      <c r="E64" s="148" t="s">
        <v>414</v>
      </c>
      <c r="F64" s="148" t="s">
        <v>257</v>
      </c>
      <c r="G64" s="148" t="s">
        <v>183</v>
      </c>
      <c r="H64" s="210">
        <v>8400</v>
      </c>
      <c r="I64" s="209">
        <f t="shared" si="4"/>
        <v>8.4</v>
      </c>
      <c r="J64" s="209">
        <f t="shared" si="7"/>
        <v>0</v>
      </c>
      <c r="K64" s="338"/>
      <c r="L64" s="338">
        <v>0</v>
      </c>
      <c r="M64" s="337">
        <f t="shared" si="2"/>
        <v>0</v>
      </c>
    </row>
    <row r="65" spans="1:13" ht="15" hidden="1">
      <c r="A65" s="208" t="s">
        <v>184</v>
      </c>
      <c r="B65" s="148" t="s">
        <v>201</v>
      </c>
      <c r="C65" s="148" t="s">
        <v>163</v>
      </c>
      <c r="D65" s="148" t="s">
        <v>175</v>
      </c>
      <c r="E65" s="148" t="s">
        <v>414</v>
      </c>
      <c r="F65" s="148" t="s">
        <v>257</v>
      </c>
      <c r="G65" s="148" t="s">
        <v>185</v>
      </c>
      <c r="H65" s="210">
        <v>213500</v>
      </c>
      <c r="I65" s="209">
        <f t="shared" si="4"/>
        <v>213.5</v>
      </c>
      <c r="J65" s="209">
        <f t="shared" si="7"/>
        <v>0</v>
      </c>
      <c r="K65" s="338"/>
      <c r="L65" s="338"/>
      <c r="M65" s="337">
        <f t="shared" si="2"/>
        <v>0</v>
      </c>
    </row>
    <row r="66" spans="1:13" ht="15" hidden="1">
      <c r="A66" s="208" t="s">
        <v>343</v>
      </c>
      <c r="B66" s="148" t="s">
        <v>201</v>
      </c>
      <c r="C66" s="148" t="s">
        <v>163</v>
      </c>
      <c r="D66" s="148" t="s">
        <v>175</v>
      </c>
      <c r="E66" s="148" t="s">
        <v>414</v>
      </c>
      <c r="F66" s="148" t="s">
        <v>257</v>
      </c>
      <c r="G66" s="148" t="s">
        <v>315</v>
      </c>
      <c r="H66" s="210">
        <v>4000</v>
      </c>
      <c r="I66" s="209">
        <f t="shared" si="4"/>
        <v>4</v>
      </c>
      <c r="J66" s="209"/>
      <c r="K66" s="338"/>
      <c r="L66" s="338"/>
      <c r="M66" s="337"/>
    </row>
    <row r="67" spans="1:13" ht="15" hidden="1">
      <c r="A67" s="208" t="s">
        <v>70</v>
      </c>
      <c r="B67" s="148" t="s">
        <v>201</v>
      </c>
      <c r="C67" s="148" t="s">
        <v>163</v>
      </c>
      <c r="D67" s="148" t="s">
        <v>175</v>
      </c>
      <c r="E67" s="148" t="s">
        <v>414</v>
      </c>
      <c r="F67" s="148" t="s">
        <v>257</v>
      </c>
      <c r="G67" s="148" t="s">
        <v>188</v>
      </c>
      <c r="H67" s="210">
        <f>H69+H68</f>
        <v>95000</v>
      </c>
      <c r="I67" s="209">
        <f t="shared" si="4"/>
        <v>95</v>
      </c>
      <c r="J67" s="209">
        <f aca="true" t="shared" si="8" ref="J67:J78">K67/1000</f>
        <v>0</v>
      </c>
      <c r="K67" s="338">
        <f>K69+K68</f>
        <v>0</v>
      </c>
      <c r="L67" s="338">
        <f>L69+L68</f>
        <v>0</v>
      </c>
      <c r="M67" s="337">
        <f>L67/1000</f>
        <v>0</v>
      </c>
    </row>
    <row r="68" spans="1:13" ht="15" hidden="1">
      <c r="A68" s="208" t="s">
        <v>189</v>
      </c>
      <c r="B68" s="148" t="s">
        <v>201</v>
      </c>
      <c r="C68" s="148" t="s">
        <v>163</v>
      </c>
      <c r="D68" s="148" t="s">
        <v>175</v>
      </c>
      <c r="E68" s="148" t="s">
        <v>414</v>
      </c>
      <c r="F68" s="148" t="s">
        <v>257</v>
      </c>
      <c r="G68" s="148" t="s">
        <v>190</v>
      </c>
      <c r="H68" s="210">
        <v>0</v>
      </c>
      <c r="I68" s="209">
        <f t="shared" si="4"/>
        <v>0</v>
      </c>
      <c r="J68" s="209">
        <f t="shared" si="8"/>
        <v>0</v>
      </c>
      <c r="K68" s="338">
        <v>0</v>
      </c>
      <c r="L68" s="338">
        <v>0</v>
      </c>
      <c r="M68" s="337">
        <f>L68/1000</f>
        <v>0</v>
      </c>
    </row>
    <row r="69" spans="1:13" ht="15" hidden="1">
      <c r="A69" s="212" t="s">
        <v>191</v>
      </c>
      <c r="B69" s="148" t="s">
        <v>201</v>
      </c>
      <c r="C69" s="148" t="s">
        <v>163</v>
      </c>
      <c r="D69" s="148" t="s">
        <v>175</v>
      </c>
      <c r="E69" s="148" t="s">
        <v>414</v>
      </c>
      <c r="F69" s="148" t="s">
        <v>257</v>
      </c>
      <c r="G69" s="148" t="s">
        <v>192</v>
      </c>
      <c r="H69" s="210">
        <f>H70+H71+H72</f>
        <v>95000</v>
      </c>
      <c r="I69" s="209">
        <f t="shared" si="4"/>
        <v>95</v>
      </c>
      <c r="J69" s="209">
        <f t="shared" si="8"/>
        <v>0</v>
      </c>
      <c r="K69" s="338"/>
      <c r="L69" s="338"/>
      <c r="M69" s="337">
        <f>L69/1000</f>
        <v>0</v>
      </c>
    </row>
    <row r="70" spans="1:13" ht="15" hidden="1">
      <c r="A70" s="158" t="s">
        <v>323</v>
      </c>
      <c r="B70" s="148" t="s">
        <v>201</v>
      </c>
      <c r="C70" s="148" t="s">
        <v>163</v>
      </c>
      <c r="D70" s="148" t="s">
        <v>175</v>
      </c>
      <c r="E70" s="148" t="s">
        <v>414</v>
      </c>
      <c r="F70" s="148" t="s">
        <v>257</v>
      </c>
      <c r="G70" s="148" t="s">
        <v>325</v>
      </c>
      <c r="H70" s="210">
        <v>95000</v>
      </c>
      <c r="I70" s="209">
        <f t="shared" si="4"/>
        <v>95</v>
      </c>
      <c r="J70" s="209">
        <f t="shared" si="8"/>
        <v>0</v>
      </c>
      <c r="K70" s="338"/>
      <c r="L70" s="338"/>
      <c r="M70" s="337"/>
    </row>
    <row r="71" spans="1:13" ht="15" hidden="1">
      <c r="A71" s="158" t="s">
        <v>329</v>
      </c>
      <c r="B71" s="148" t="s">
        <v>201</v>
      </c>
      <c r="C71" s="148" t="s">
        <v>163</v>
      </c>
      <c r="D71" s="148" t="s">
        <v>175</v>
      </c>
      <c r="E71" s="148" t="s">
        <v>414</v>
      </c>
      <c r="F71" s="148" t="s">
        <v>257</v>
      </c>
      <c r="G71" s="148" t="s">
        <v>330</v>
      </c>
      <c r="H71" s="210">
        <v>0</v>
      </c>
      <c r="I71" s="209">
        <f t="shared" si="4"/>
        <v>0</v>
      </c>
      <c r="J71" s="209">
        <f t="shared" si="8"/>
        <v>0</v>
      </c>
      <c r="K71" s="338"/>
      <c r="L71" s="338"/>
      <c r="M71" s="337"/>
    </row>
    <row r="72" spans="1:13" ht="15" hidden="1">
      <c r="A72" s="158" t="s">
        <v>324</v>
      </c>
      <c r="B72" s="148" t="s">
        <v>201</v>
      </c>
      <c r="C72" s="148" t="s">
        <v>163</v>
      </c>
      <c r="D72" s="148" t="s">
        <v>175</v>
      </c>
      <c r="E72" s="148" t="s">
        <v>414</v>
      </c>
      <c r="F72" s="148" t="s">
        <v>257</v>
      </c>
      <c r="G72" s="148" t="s">
        <v>316</v>
      </c>
      <c r="H72" s="210">
        <v>0</v>
      </c>
      <c r="I72" s="209">
        <f t="shared" si="4"/>
        <v>0</v>
      </c>
      <c r="J72" s="209">
        <f t="shared" si="8"/>
        <v>0</v>
      </c>
      <c r="K72" s="338"/>
      <c r="L72" s="338"/>
      <c r="M72" s="337"/>
    </row>
    <row r="73" spans="1:13" ht="15" hidden="1">
      <c r="A73" s="345" t="s">
        <v>400</v>
      </c>
      <c r="B73" s="148" t="s">
        <v>201</v>
      </c>
      <c r="C73" s="148" t="s">
        <v>163</v>
      </c>
      <c r="D73" s="148" t="s">
        <v>175</v>
      </c>
      <c r="E73" s="148" t="s">
        <v>414</v>
      </c>
      <c r="F73" s="148" t="s">
        <v>397</v>
      </c>
      <c r="G73" s="148" t="s">
        <v>181</v>
      </c>
      <c r="H73" s="210">
        <v>244285</v>
      </c>
      <c r="I73" s="209">
        <f t="shared" si="4"/>
        <v>244.285</v>
      </c>
      <c r="J73" s="209">
        <f t="shared" si="8"/>
        <v>0</v>
      </c>
      <c r="K73" s="338"/>
      <c r="L73" s="338"/>
      <c r="M73" s="337"/>
    </row>
    <row r="74" spans="1:13" ht="15">
      <c r="A74" s="208" t="s">
        <v>158</v>
      </c>
      <c r="B74" s="148" t="s">
        <v>201</v>
      </c>
      <c r="C74" s="148" t="s">
        <v>163</v>
      </c>
      <c r="D74" s="148" t="s">
        <v>175</v>
      </c>
      <c r="E74" s="148" t="s">
        <v>414</v>
      </c>
      <c r="F74" s="148" t="s">
        <v>159</v>
      </c>
      <c r="G74" s="148"/>
      <c r="H74" s="210">
        <f>H75+H80</f>
        <v>2000</v>
      </c>
      <c r="I74" s="209">
        <f t="shared" si="4"/>
        <v>2</v>
      </c>
      <c r="J74" s="209">
        <f t="shared" si="8"/>
        <v>0</v>
      </c>
      <c r="K74" s="338">
        <f aca="true" t="shared" si="9" ref="K74:L77">K75</f>
        <v>0</v>
      </c>
      <c r="L74" s="338">
        <f t="shared" si="9"/>
        <v>0</v>
      </c>
      <c r="M74" s="337">
        <f>L74/1000</f>
        <v>0</v>
      </c>
    </row>
    <row r="75" spans="1:13" ht="15" hidden="1">
      <c r="A75" s="208" t="s">
        <v>258</v>
      </c>
      <c r="B75" s="148" t="s">
        <v>201</v>
      </c>
      <c r="C75" s="148" t="s">
        <v>163</v>
      </c>
      <c r="D75" s="148" t="s">
        <v>175</v>
      </c>
      <c r="E75" s="148" t="s">
        <v>414</v>
      </c>
      <c r="F75" s="148" t="s">
        <v>259</v>
      </c>
      <c r="G75" s="148"/>
      <c r="H75" s="210">
        <f>H76</f>
        <v>0</v>
      </c>
      <c r="I75" s="209">
        <f aca="true" t="shared" si="10" ref="I75:I81">H75/1000</f>
        <v>0</v>
      </c>
      <c r="J75" s="209">
        <f t="shared" si="8"/>
        <v>0</v>
      </c>
      <c r="K75" s="338">
        <f t="shared" si="9"/>
        <v>0</v>
      </c>
      <c r="L75" s="338">
        <f t="shared" si="9"/>
        <v>0</v>
      </c>
      <c r="M75" s="337">
        <f>L75/1000</f>
        <v>0</v>
      </c>
    </row>
    <row r="76" spans="1:13" ht="15" hidden="1">
      <c r="A76" s="208" t="s">
        <v>296</v>
      </c>
      <c r="B76" s="148" t="s">
        <v>201</v>
      </c>
      <c r="C76" s="148" t="s">
        <v>163</v>
      </c>
      <c r="D76" s="148" t="s">
        <v>175</v>
      </c>
      <c r="E76" s="148" t="s">
        <v>414</v>
      </c>
      <c r="F76" s="148" t="s">
        <v>260</v>
      </c>
      <c r="G76" s="148"/>
      <c r="H76" s="210">
        <f>H77</f>
        <v>0</v>
      </c>
      <c r="I76" s="209">
        <f t="shared" si="10"/>
        <v>0</v>
      </c>
      <c r="J76" s="209">
        <f t="shared" si="8"/>
        <v>0</v>
      </c>
      <c r="K76" s="338">
        <f t="shared" si="9"/>
        <v>0</v>
      </c>
      <c r="L76" s="338">
        <f t="shared" si="9"/>
        <v>0</v>
      </c>
      <c r="M76" s="337">
        <f>L76/1000</f>
        <v>0</v>
      </c>
    </row>
    <row r="77" spans="1:13" ht="15" hidden="1">
      <c r="A77" s="208" t="s">
        <v>68</v>
      </c>
      <c r="B77" s="148" t="s">
        <v>201</v>
      </c>
      <c r="C77" s="148" t="s">
        <v>163</v>
      </c>
      <c r="D77" s="148" t="s">
        <v>175</v>
      </c>
      <c r="E77" s="148" t="s">
        <v>414</v>
      </c>
      <c r="F77" s="148" t="s">
        <v>260</v>
      </c>
      <c r="G77" s="148" t="s">
        <v>165</v>
      </c>
      <c r="H77" s="210">
        <f>H78+H79</f>
        <v>0</v>
      </c>
      <c r="I77" s="209">
        <f t="shared" si="10"/>
        <v>0</v>
      </c>
      <c r="J77" s="209">
        <f t="shared" si="8"/>
        <v>0</v>
      </c>
      <c r="K77" s="338">
        <f t="shared" si="9"/>
        <v>0</v>
      </c>
      <c r="L77" s="338">
        <f t="shared" si="9"/>
        <v>0</v>
      </c>
      <c r="M77" s="337">
        <f>L77/1000</f>
        <v>0</v>
      </c>
    </row>
    <row r="78" spans="1:13" ht="15" hidden="1">
      <c r="A78" s="208" t="s">
        <v>186</v>
      </c>
      <c r="B78" s="148" t="s">
        <v>201</v>
      </c>
      <c r="C78" s="148" t="s">
        <v>163</v>
      </c>
      <c r="D78" s="148" t="s">
        <v>175</v>
      </c>
      <c r="E78" s="148" t="s">
        <v>414</v>
      </c>
      <c r="F78" s="148" t="s">
        <v>260</v>
      </c>
      <c r="G78" s="148" t="s">
        <v>187</v>
      </c>
      <c r="H78" s="210">
        <v>0</v>
      </c>
      <c r="I78" s="209">
        <f t="shared" si="10"/>
        <v>0</v>
      </c>
      <c r="J78" s="209">
        <f t="shared" si="8"/>
        <v>0</v>
      </c>
      <c r="K78" s="338">
        <v>0</v>
      </c>
      <c r="L78" s="338">
        <v>0</v>
      </c>
      <c r="M78" s="337">
        <f>L78/1000</f>
        <v>0</v>
      </c>
    </row>
    <row r="79" spans="1:13" ht="15" hidden="1">
      <c r="A79" s="208" t="s">
        <v>342</v>
      </c>
      <c r="B79" s="148" t="s">
        <v>201</v>
      </c>
      <c r="C79" s="148" t="s">
        <v>163</v>
      </c>
      <c r="D79" s="148" t="s">
        <v>175</v>
      </c>
      <c r="E79" s="148" t="s">
        <v>414</v>
      </c>
      <c r="F79" s="148" t="s">
        <v>260</v>
      </c>
      <c r="G79" s="148" t="s">
        <v>310</v>
      </c>
      <c r="H79" s="210">
        <v>0</v>
      </c>
      <c r="I79" s="209">
        <f t="shared" si="10"/>
        <v>0</v>
      </c>
      <c r="J79" s="209"/>
      <c r="K79" s="338"/>
      <c r="L79" s="338"/>
      <c r="M79" s="337"/>
    </row>
    <row r="80" spans="1:13" ht="15" hidden="1">
      <c r="A80" s="140" t="s">
        <v>263</v>
      </c>
      <c r="B80" s="141">
        <v>950</v>
      </c>
      <c r="C80" s="142">
        <v>1</v>
      </c>
      <c r="D80" s="142">
        <v>4</v>
      </c>
      <c r="E80" s="148" t="s">
        <v>414</v>
      </c>
      <c r="F80" s="143">
        <v>853</v>
      </c>
      <c r="G80" s="148"/>
      <c r="H80" s="210">
        <f>H81</f>
        <v>2000</v>
      </c>
      <c r="I80" s="209">
        <f t="shared" si="10"/>
        <v>2</v>
      </c>
      <c r="J80" s="209">
        <f>K80/1000</f>
        <v>0</v>
      </c>
      <c r="K80" s="337">
        <v>0</v>
      </c>
      <c r="L80" s="337">
        <v>0</v>
      </c>
      <c r="M80" s="337">
        <f>L80/1000</f>
        <v>0</v>
      </c>
    </row>
    <row r="81" spans="1:13" ht="15" hidden="1">
      <c r="A81" s="140" t="s">
        <v>68</v>
      </c>
      <c r="B81" s="141">
        <v>950</v>
      </c>
      <c r="C81" s="142">
        <v>1</v>
      </c>
      <c r="D81" s="142">
        <v>4</v>
      </c>
      <c r="E81" s="148" t="s">
        <v>414</v>
      </c>
      <c r="F81" s="143">
        <v>853</v>
      </c>
      <c r="G81" s="148" t="s">
        <v>165</v>
      </c>
      <c r="H81" s="210">
        <f>H82</f>
        <v>2000</v>
      </c>
      <c r="I81" s="209">
        <f t="shared" si="10"/>
        <v>2</v>
      </c>
      <c r="J81" s="209">
        <f>K81/1000</f>
        <v>0</v>
      </c>
      <c r="K81" s="337">
        <v>0</v>
      </c>
      <c r="L81" s="337">
        <v>0</v>
      </c>
      <c r="M81" s="337">
        <f>L81/1000</f>
        <v>0</v>
      </c>
    </row>
    <row r="82" spans="1:13" ht="15" hidden="1">
      <c r="A82" s="208" t="s">
        <v>186</v>
      </c>
      <c r="B82" s="141">
        <v>950</v>
      </c>
      <c r="C82" s="142">
        <v>1</v>
      </c>
      <c r="D82" s="142">
        <v>4</v>
      </c>
      <c r="E82" s="148" t="s">
        <v>414</v>
      </c>
      <c r="F82" s="143">
        <v>853</v>
      </c>
      <c r="G82" s="148">
        <v>290</v>
      </c>
      <c r="H82" s="210">
        <f>H83+H84</f>
        <v>2000</v>
      </c>
      <c r="I82" s="209"/>
      <c r="J82" s="209"/>
      <c r="K82" s="337"/>
      <c r="L82" s="337"/>
      <c r="M82" s="337"/>
    </row>
    <row r="83" spans="1:13" ht="27" hidden="1">
      <c r="A83" s="140" t="s">
        <v>339</v>
      </c>
      <c r="B83" s="141">
        <v>950</v>
      </c>
      <c r="C83" s="142">
        <v>1</v>
      </c>
      <c r="D83" s="142">
        <v>4</v>
      </c>
      <c r="E83" s="148" t="s">
        <v>414</v>
      </c>
      <c r="F83" s="143">
        <v>853</v>
      </c>
      <c r="G83" s="148" t="s">
        <v>312</v>
      </c>
      <c r="H83" s="210">
        <v>1000</v>
      </c>
      <c r="I83" s="209">
        <f aca="true" t="shared" si="11" ref="I83:I164">H83/1000</f>
        <v>1</v>
      </c>
      <c r="J83" s="209"/>
      <c r="K83" s="337"/>
      <c r="L83" s="337"/>
      <c r="M83" s="337"/>
    </row>
    <row r="84" spans="1:13" ht="30.75" customHeight="1" hidden="1">
      <c r="A84" s="158" t="s">
        <v>340</v>
      </c>
      <c r="B84" s="141">
        <v>950</v>
      </c>
      <c r="C84" s="142">
        <v>1</v>
      </c>
      <c r="D84" s="142">
        <v>4</v>
      </c>
      <c r="E84" s="148" t="s">
        <v>414</v>
      </c>
      <c r="F84" s="143">
        <v>853</v>
      </c>
      <c r="G84" s="148" t="s">
        <v>311</v>
      </c>
      <c r="H84" s="210">
        <v>1000</v>
      </c>
      <c r="I84" s="209">
        <f t="shared" si="11"/>
        <v>1</v>
      </c>
      <c r="J84" s="209"/>
      <c r="K84" s="337"/>
      <c r="L84" s="337"/>
      <c r="M84" s="337"/>
    </row>
    <row r="85" spans="1:13" ht="64.5" customHeight="1">
      <c r="A85" s="140" t="s">
        <v>463</v>
      </c>
      <c r="B85" s="141">
        <v>950</v>
      </c>
      <c r="C85" s="142">
        <v>1</v>
      </c>
      <c r="D85" s="142">
        <v>4</v>
      </c>
      <c r="E85" s="213">
        <v>8600000000</v>
      </c>
      <c r="F85" s="143"/>
      <c r="G85" s="148"/>
      <c r="H85" s="210">
        <f aca="true" t="shared" si="12" ref="H85:H92">H86</f>
        <v>1000</v>
      </c>
      <c r="I85" s="209">
        <f t="shared" si="11"/>
        <v>1</v>
      </c>
      <c r="J85" s="209">
        <f aca="true" t="shared" si="13" ref="J85:J156">K85/1000</f>
        <v>1</v>
      </c>
      <c r="K85" s="338">
        <f aca="true" t="shared" si="14" ref="K85:L92">K86</f>
        <v>1000</v>
      </c>
      <c r="L85" s="338">
        <f t="shared" si="14"/>
        <v>0</v>
      </c>
      <c r="M85" s="337">
        <f aca="true" t="shared" si="15" ref="M85:M156">L85/1000</f>
        <v>0</v>
      </c>
    </row>
    <row r="86" spans="1:13" ht="26.25" customHeight="1">
      <c r="A86" s="140" t="s">
        <v>565</v>
      </c>
      <c r="B86" s="141">
        <v>950</v>
      </c>
      <c r="C86" s="142">
        <v>1</v>
      </c>
      <c r="D86" s="142">
        <v>4</v>
      </c>
      <c r="E86" s="213">
        <v>8600100000</v>
      </c>
      <c r="F86" s="143"/>
      <c r="G86" s="148"/>
      <c r="H86" s="210">
        <f t="shared" si="12"/>
        <v>1000</v>
      </c>
      <c r="I86" s="209">
        <f t="shared" si="11"/>
        <v>1</v>
      </c>
      <c r="J86" s="209">
        <f t="shared" si="13"/>
        <v>1</v>
      </c>
      <c r="K86" s="338">
        <f t="shared" si="14"/>
        <v>1000</v>
      </c>
      <c r="L86" s="338">
        <f t="shared" si="14"/>
        <v>0</v>
      </c>
      <c r="M86" s="337">
        <f t="shared" si="15"/>
        <v>0</v>
      </c>
    </row>
    <row r="87" spans="1:13" ht="25.5" customHeight="1">
      <c r="A87" s="158" t="s">
        <v>464</v>
      </c>
      <c r="B87" s="141">
        <v>950</v>
      </c>
      <c r="C87" s="142">
        <v>1</v>
      </c>
      <c r="D87" s="142">
        <v>4</v>
      </c>
      <c r="E87" s="213">
        <v>8600107010</v>
      </c>
      <c r="F87" s="143"/>
      <c r="G87" s="148"/>
      <c r="H87" s="210">
        <f t="shared" si="12"/>
        <v>1000</v>
      </c>
      <c r="I87" s="209">
        <f t="shared" si="11"/>
        <v>1</v>
      </c>
      <c r="J87" s="209">
        <f t="shared" si="13"/>
        <v>1</v>
      </c>
      <c r="K87" s="338">
        <f t="shared" si="14"/>
        <v>1000</v>
      </c>
      <c r="L87" s="338">
        <f t="shared" si="14"/>
        <v>0</v>
      </c>
      <c r="M87" s="337">
        <f t="shared" si="15"/>
        <v>0</v>
      </c>
    </row>
    <row r="88" spans="1:13" ht="30.75" customHeight="1">
      <c r="A88" s="140" t="s">
        <v>569</v>
      </c>
      <c r="B88" s="141">
        <v>950</v>
      </c>
      <c r="C88" s="142">
        <v>1</v>
      </c>
      <c r="D88" s="142">
        <v>4</v>
      </c>
      <c r="E88" s="213">
        <v>8600107010</v>
      </c>
      <c r="F88" s="214" t="s">
        <v>165</v>
      </c>
      <c r="G88" s="148"/>
      <c r="H88" s="210">
        <f t="shared" si="12"/>
        <v>1000</v>
      </c>
      <c r="I88" s="209">
        <f t="shared" si="11"/>
        <v>1</v>
      </c>
      <c r="J88" s="209">
        <f t="shared" si="13"/>
        <v>1</v>
      </c>
      <c r="K88" s="338">
        <f t="shared" si="14"/>
        <v>1000</v>
      </c>
      <c r="L88" s="338">
        <f t="shared" si="14"/>
        <v>0</v>
      </c>
      <c r="M88" s="337">
        <f t="shared" si="15"/>
        <v>0</v>
      </c>
    </row>
    <row r="89" spans="1:13" ht="30.75" customHeight="1" hidden="1">
      <c r="A89" s="208" t="s">
        <v>254</v>
      </c>
      <c r="B89" s="141">
        <v>950</v>
      </c>
      <c r="C89" s="142">
        <v>1</v>
      </c>
      <c r="D89" s="142">
        <v>4</v>
      </c>
      <c r="E89" s="213">
        <v>8600107010</v>
      </c>
      <c r="F89" s="148" t="s">
        <v>255</v>
      </c>
      <c r="G89" s="148"/>
      <c r="H89" s="210">
        <f t="shared" si="12"/>
        <v>1000</v>
      </c>
      <c r="I89" s="209">
        <f t="shared" si="11"/>
        <v>1</v>
      </c>
      <c r="J89" s="209">
        <f t="shared" si="13"/>
        <v>1</v>
      </c>
      <c r="K89" s="338">
        <f t="shared" si="14"/>
        <v>1000</v>
      </c>
      <c r="L89" s="338">
        <f t="shared" si="14"/>
        <v>0</v>
      </c>
      <c r="M89" s="337">
        <f t="shared" si="15"/>
        <v>0</v>
      </c>
    </row>
    <row r="90" spans="1:13" ht="27" customHeight="1" hidden="1">
      <c r="A90" s="208" t="s">
        <v>256</v>
      </c>
      <c r="B90" s="141">
        <v>950</v>
      </c>
      <c r="C90" s="142">
        <v>1</v>
      </c>
      <c r="D90" s="142">
        <v>4</v>
      </c>
      <c r="E90" s="213">
        <v>8600107010</v>
      </c>
      <c r="F90" s="148" t="s">
        <v>257</v>
      </c>
      <c r="G90" s="148"/>
      <c r="H90" s="210">
        <f t="shared" si="12"/>
        <v>1000</v>
      </c>
      <c r="I90" s="209">
        <f t="shared" si="11"/>
        <v>1</v>
      </c>
      <c r="J90" s="209">
        <f t="shared" si="13"/>
        <v>1</v>
      </c>
      <c r="K90" s="338">
        <f t="shared" si="14"/>
        <v>1000</v>
      </c>
      <c r="L90" s="338">
        <f t="shared" si="14"/>
        <v>0</v>
      </c>
      <c r="M90" s="337">
        <f t="shared" si="15"/>
        <v>0</v>
      </c>
    </row>
    <row r="91" spans="1:13" ht="15" customHeight="1" hidden="1">
      <c r="A91" s="208" t="s">
        <v>68</v>
      </c>
      <c r="B91" s="141">
        <v>950</v>
      </c>
      <c r="C91" s="142">
        <v>1</v>
      </c>
      <c r="D91" s="142">
        <v>4</v>
      </c>
      <c r="E91" s="213">
        <v>8600107010</v>
      </c>
      <c r="F91" s="148" t="s">
        <v>257</v>
      </c>
      <c r="G91" s="148" t="s">
        <v>165</v>
      </c>
      <c r="H91" s="210">
        <f t="shared" si="12"/>
        <v>1000</v>
      </c>
      <c r="I91" s="209">
        <f t="shared" si="11"/>
        <v>1</v>
      </c>
      <c r="J91" s="209">
        <f t="shared" si="13"/>
        <v>1</v>
      </c>
      <c r="K91" s="338">
        <f t="shared" si="14"/>
        <v>1000</v>
      </c>
      <c r="L91" s="338">
        <f t="shared" si="14"/>
        <v>0</v>
      </c>
      <c r="M91" s="337">
        <f t="shared" si="15"/>
        <v>0</v>
      </c>
    </row>
    <row r="92" spans="1:13" ht="16.5" customHeight="1" hidden="1">
      <c r="A92" s="208" t="s">
        <v>176</v>
      </c>
      <c r="B92" s="141">
        <v>950</v>
      </c>
      <c r="C92" s="142">
        <v>1</v>
      </c>
      <c r="D92" s="142">
        <v>4</v>
      </c>
      <c r="E92" s="213">
        <v>8600107010</v>
      </c>
      <c r="F92" s="148" t="s">
        <v>257</v>
      </c>
      <c r="G92" s="148" t="s">
        <v>177</v>
      </c>
      <c r="H92" s="210">
        <f t="shared" si="12"/>
        <v>1000</v>
      </c>
      <c r="I92" s="209">
        <f t="shared" si="11"/>
        <v>1</v>
      </c>
      <c r="J92" s="209">
        <f t="shared" si="13"/>
        <v>1</v>
      </c>
      <c r="K92" s="338">
        <f t="shared" si="14"/>
        <v>1000</v>
      </c>
      <c r="L92" s="338">
        <f t="shared" si="14"/>
        <v>0</v>
      </c>
      <c r="M92" s="337">
        <f t="shared" si="15"/>
        <v>0</v>
      </c>
    </row>
    <row r="93" spans="1:13" ht="14.25" customHeight="1" hidden="1">
      <c r="A93" s="208" t="s">
        <v>182</v>
      </c>
      <c r="B93" s="141">
        <v>950</v>
      </c>
      <c r="C93" s="142">
        <v>1</v>
      </c>
      <c r="D93" s="142">
        <v>4</v>
      </c>
      <c r="E93" s="213">
        <v>8600107010</v>
      </c>
      <c r="F93" s="148" t="s">
        <v>257</v>
      </c>
      <c r="G93" s="148" t="s">
        <v>183</v>
      </c>
      <c r="H93" s="210">
        <v>1000</v>
      </c>
      <c r="I93" s="209">
        <f t="shared" si="11"/>
        <v>1</v>
      </c>
      <c r="J93" s="209">
        <f t="shared" si="13"/>
        <v>1</v>
      </c>
      <c r="K93" s="338">
        <v>1000</v>
      </c>
      <c r="L93" s="338">
        <v>0</v>
      </c>
      <c r="M93" s="337">
        <f t="shared" si="15"/>
        <v>0</v>
      </c>
    </row>
    <row r="94" spans="1:13" ht="15">
      <c r="A94" s="207" t="s">
        <v>197</v>
      </c>
      <c r="B94" s="203" t="s">
        <v>201</v>
      </c>
      <c r="C94" s="203" t="s">
        <v>163</v>
      </c>
      <c r="D94" s="203" t="s">
        <v>194</v>
      </c>
      <c r="E94" s="203"/>
      <c r="F94" s="203"/>
      <c r="G94" s="203"/>
      <c r="H94" s="201">
        <f aca="true" t="shared" si="16" ref="H94:H101">H95</f>
        <v>3000</v>
      </c>
      <c r="I94" s="206">
        <f t="shared" si="11"/>
        <v>3</v>
      </c>
      <c r="J94" s="206">
        <f t="shared" si="13"/>
        <v>3</v>
      </c>
      <c r="K94" s="336">
        <f aca="true" t="shared" si="17" ref="K94:L101">K95</f>
        <v>3000</v>
      </c>
      <c r="L94" s="336">
        <f t="shared" si="17"/>
        <v>3000</v>
      </c>
      <c r="M94" s="336">
        <f t="shared" si="15"/>
        <v>3</v>
      </c>
    </row>
    <row r="95" spans="1:13" ht="26.25" customHeight="1">
      <c r="A95" s="208" t="s">
        <v>417</v>
      </c>
      <c r="B95" s="148" t="s">
        <v>201</v>
      </c>
      <c r="C95" s="148" t="s">
        <v>163</v>
      </c>
      <c r="D95" s="148" t="s">
        <v>194</v>
      </c>
      <c r="E95" s="148" t="s">
        <v>13</v>
      </c>
      <c r="F95" s="148"/>
      <c r="G95" s="148"/>
      <c r="H95" s="171">
        <f t="shared" si="16"/>
        <v>3000</v>
      </c>
      <c r="I95" s="209">
        <f t="shared" si="11"/>
        <v>3</v>
      </c>
      <c r="J95" s="209">
        <f t="shared" si="13"/>
        <v>3</v>
      </c>
      <c r="K95" s="337">
        <f t="shared" si="17"/>
        <v>3000</v>
      </c>
      <c r="L95" s="337">
        <f t="shared" si="17"/>
        <v>3000</v>
      </c>
      <c r="M95" s="337">
        <f t="shared" si="15"/>
        <v>3</v>
      </c>
    </row>
    <row r="96" spans="1:13" ht="15">
      <c r="A96" s="208" t="s">
        <v>199</v>
      </c>
      <c r="B96" s="148" t="s">
        <v>201</v>
      </c>
      <c r="C96" s="148" t="s">
        <v>163</v>
      </c>
      <c r="D96" s="148" t="s">
        <v>194</v>
      </c>
      <c r="E96" s="148" t="s">
        <v>420</v>
      </c>
      <c r="F96" s="148"/>
      <c r="G96" s="148"/>
      <c r="H96" s="171">
        <f t="shared" si="16"/>
        <v>3000</v>
      </c>
      <c r="I96" s="209">
        <f t="shared" si="11"/>
        <v>3</v>
      </c>
      <c r="J96" s="209">
        <f t="shared" si="13"/>
        <v>3</v>
      </c>
      <c r="K96" s="337">
        <f t="shared" si="17"/>
        <v>3000</v>
      </c>
      <c r="L96" s="337">
        <f t="shared" si="17"/>
        <v>3000</v>
      </c>
      <c r="M96" s="337">
        <f t="shared" si="15"/>
        <v>3</v>
      </c>
    </row>
    <row r="97" spans="1:13" ht="15">
      <c r="A97" s="208" t="s">
        <v>418</v>
      </c>
      <c r="B97" s="148" t="s">
        <v>201</v>
      </c>
      <c r="C97" s="148" t="s">
        <v>163</v>
      </c>
      <c r="D97" s="148" t="s">
        <v>194</v>
      </c>
      <c r="E97" s="148" t="s">
        <v>419</v>
      </c>
      <c r="F97" s="148"/>
      <c r="G97" s="148"/>
      <c r="H97" s="171">
        <f t="shared" si="16"/>
        <v>3000</v>
      </c>
      <c r="I97" s="209">
        <f t="shared" si="11"/>
        <v>3</v>
      </c>
      <c r="J97" s="209">
        <f t="shared" si="13"/>
        <v>3</v>
      </c>
      <c r="K97" s="337">
        <f t="shared" si="17"/>
        <v>3000</v>
      </c>
      <c r="L97" s="337">
        <f t="shared" si="17"/>
        <v>3000</v>
      </c>
      <c r="M97" s="337">
        <f t="shared" si="15"/>
        <v>3</v>
      </c>
    </row>
    <row r="98" spans="1:13" ht="15">
      <c r="A98" s="208" t="s">
        <v>158</v>
      </c>
      <c r="B98" s="148" t="s">
        <v>201</v>
      </c>
      <c r="C98" s="148" t="s">
        <v>163</v>
      </c>
      <c r="D98" s="148" t="s">
        <v>194</v>
      </c>
      <c r="E98" s="148" t="s">
        <v>419</v>
      </c>
      <c r="F98" s="148" t="s">
        <v>159</v>
      </c>
      <c r="G98" s="148"/>
      <c r="H98" s="171">
        <f t="shared" si="16"/>
        <v>3000</v>
      </c>
      <c r="I98" s="209">
        <f t="shared" si="11"/>
        <v>3</v>
      </c>
      <c r="J98" s="209">
        <f t="shared" si="13"/>
        <v>3</v>
      </c>
      <c r="K98" s="337">
        <f t="shared" si="17"/>
        <v>3000</v>
      </c>
      <c r="L98" s="337">
        <f t="shared" si="17"/>
        <v>3000</v>
      </c>
      <c r="M98" s="337">
        <f t="shared" si="15"/>
        <v>3</v>
      </c>
    </row>
    <row r="99" spans="1:13" ht="15" hidden="1">
      <c r="A99" s="208" t="s">
        <v>261</v>
      </c>
      <c r="B99" s="148" t="s">
        <v>201</v>
      </c>
      <c r="C99" s="148" t="s">
        <v>163</v>
      </c>
      <c r="D99" s="148" t="s">
        <v>194</v>
      </c>
      <c r="E99" s="148" t="s">
        <v>419</v>
      </c>
      <c r="F99" s="148" t="s">
        <v>262</v>
      </c>
      <c r="G99" s="148"/>
      <c r="H99" s="171">
        <f t="shared" si="16"/>
        <v>3000</v>
      </c>
      <c r="I99" s="209">
        <f t="shared" si="11"/>
        <v>3</v>
      </c>
      <c r="J99" s="209">
        <f t="shared" si="13"/>
        <v>3</v>
      </c>
      <c r="K99" s="337">
        <f t="shared" si="17"/>
        <v>3000</v>
      </c>
      <c r="L99" s="337">
        <f t="shared" si="17"/>
        <v>3000</v>
      </c>
      <c r="M99" s="337">
        <f t="shared" si="15"/>
        <v>3</v>
      </c>
    </row>
    <row r="100" spans="1:13" ht="15" hidden="1">
      <c r="A100" s="208" t="s">
        <v>68</v>
      </c>
      <c r="B100" s="148" t="s">
        <v>201</v>
      </c>
      <c r="C100" s="148" t="s">
        <v>163</v>
      </c>
      <c r="D100" s="148" t="s">
        <v>194</v>
      </c>
      <c r="E100" s="148" t="s">
        <v>419</v>
      </c>
      <c r="F100" s="148" t="s">
        <v>262</v>
      </c>
      <c r="G100" s="148" t="s">
        <v>165</v>
      </c>
      <c r="H100" s="171">
        <f t="shared" si="16"/>
        <v>3000</v>
      </c>
      <c r="I100" s="209">
        <f t="shared" si="11"/>
        <v>3</v>
      </c>
      <c r="J100" s="209">
        <f t="shared" si="13"/>
        <v>3</v>
      </c>
      <c r="K100" s="337">
        <f t="shared" si="17"/>
        <v>3000</v>
      </c>
      <c r="L100" s="337">
        <f t="shared" si="17"/>
        <v>3000</v>
      </c>
      <c r="M100" s="337">
        <f t="shared" si="15"/>
        <v>3</v>
      </c>
    </row>
    <row r="101" spans="1:13" ht="15" hidden="1">
      <c r="A101" s="208" t="s">
        <v>186</v>
      </c>
      <c r="B101" s="148" t="s">
        <v>201</v>
      </c>
      <c r="C101" s="148" t="s">
        <v>163</v>
      </c>
      <c r="D101" s="148" t="s">
        <v>194</v>
      </c>
      <c r="E101" s="148" t="s">
        <v>419</v>
      </c>
      <c r="F101" s="148" t="s">
        <v>262</v>
      </c>
      <c r="G101" s="148" t="s">
        <v>165</v>
      </c>
      <c r="H101" s="171">
        <f t="shared" si="16"/>
        <v>3000</v>
      </c>
      <c r="I101" s="209">
        <f t="shared" si="11"/>
        <v>3</v>
      </c>
      <c r="J101" s="209">
        <f t="shared" si="13"/>
        <v>3</v>
      </c>
      <c r="K101" s="337">
        <f t="shared" si="17"/>
        <v>3000</v>
      </c>
      <c r="L101" s="337">
        <f t="shared" si="17"/>
        <v>3000</v>
      </c>
      <c r="M101" s="337">
        <f t="shared" si="15"/>
        <v>3</v>
      </c>
    </row>
    <row r="102" spans="1:13" ht="15" hidden="1">
      <c r="A102" s="211" t="s">
        <v>344</v>
      </c>
      <c r="B102" s="148" t="s">
        <v>201</v>
      </c>
      <c r="C102" s="148" t="s">
        <v>163</v>
      </c>
      <c r="D102" s="148" t="s">
        <v>194</v>
      </c>
      <c r="E102" s="148" t="s">
        <v>419</v>
      </c>
      <c r="F102" s="148" t="s">
        <v>262</v>
      </c>
      <c r="G102" s="148" t="s">
        <v>165</v>
      </c>
      <c r="H102" s="171">
        <v>3000</v>
      </c>
      <c r="I102" s="209">
        <f t="shared" si="11"/>
        <v>3</v>
      </c>
      <c r="J102" s="209">
        <f t="shared" si="13"/>
        <v>3</v>
      </c>
      <c r="K102" s="337">
        <v>3000</v>
      </c>
      <c r="L102" s="337">
        <v>3000</v>
      </c>
      <c r="M102" s="337">
        <f t="shared" si="15"/>
        <v>3</v>
      </c>
    </row>
    <row r="103" spans="1:13" ht="15">
      <c r="A103" s="207" t="s">
        <v>65</v>
      </c>
      <c r="B103" s="203" t="s">
        <v>201</v>
      </c>
      <c r="C103" s="203" t="s">
        <v>163</v>
      </c>
      <c r="D103" s="203" t="s">
        <v>89</v>
      </c>
      <c r="E103" s="203"/>
      <c r="F103" s="203"/>
      <c r="G103" s="203"/>
      <c r="H103" s="201">
        <f>H104</f>
        <v>6100</v>
      </c>
      <c r="I103" s="206">
        <f t="shared" si="11"/>
        <v>6.1</v>
      </c>
      <c r="J103" s="206">
        <f t="shared" si="13"/>
        <v>0</v>
      </c>
      <c r="K103" s="336">
        <v>0</v>
      </c>
      <c r="L103" s="336">
        <v>0</v>
      </c>
      <c r="M103" s="337">
        <f t="shared" si="15"/>
        <v>0</v>
      </c>
    </row>
    <row r="104" spans="1:13" ht="30" customHeight="1">
      <c r="A104" s="331" t="s">
        <v>555</v>
      </c>
      <c r="B104" s="112"/>
      <c r="C104" s="116" t="s">
        <v>163</v>
      </c>
      <c r="D104" s="116" t="s">
        <v>89</v>
      </c>
      <c r="E104" s="116" t="s">
        <v>0</v>
      </c>
      <c r="F104" s="112"/>
      <c r="G104" s="203"/>
      <c r="H104" s="171">
        <f aca="true" t="shared" si="18" ref="H104:H111">H105</f>
        <v>6100</v>
      </c>
      <c r="I104" s="209">
        <f t="shared" si="11"/>
        <v>6.1</v>
      </c>
      <c r="J104" s="209">
        <v>0</v>
      </c>
      <c r="K104" s="337"/>
      <c r="L104" s="337"/>
      <c r="M104" s="337">
        <v>0</v>
      </c>
    </row>
    <row r="105" spans="1:13" ht="18" customHeight="1">
      <c r="A105" s="331" t="s">
        <v>556</v>
      </c>
      <c r="B105" s="112"/>
      <c r="C105" s="332" t="s">
        <v>163</v>
      </c>
      <c r="D105" s="332" t="s">
        <v>89</v>
      </c>
      <c r="E105" s="353" t="s">
        <v>570</v>
      </c>
      <c r="F105" s="334"/>
      <c r="G105" s="203"/>
      <c r="H105" s="171">
        <f t="shared" si="18"/>
        <v>6100</v>
      </c>
      <c r="I105" s="209">
        <f t="shared" si="11"/>
        <v>6.1</v>
      </c>
      <c r="J105" s="209">
        <v>0</v>
      </c>
      <c r="K105" s="337"/>
      <c r="L105" s="337"/>
      <c r="M105" s="337">
        <v>0</v>
      </c>
    </row>
    <row r="106" spans="1:13" ht="30" customHeight="1">
      <c r="A106" s="331" t="s">
        <v>557</v>
      </c>
      <c r="B106" s="112"/>
      <c r="C106" s="332" t="s">
        <v>163</v>
      </c>
      <c r="D106" s="332" t="s">
        <v>89</v>
      </c>
      <c r="E106" s="333">
        <v>800110530</v>
      </c>
      <c r="F106" s="334"/>
      <c r="G106" s="203"/>
      <c r="H106" s="171">
        <f t="shared" si="18"/>
        <v>6100</v>
      </c>
      <c r="I106" s="209">
        <f t="shared" si="11"/>
        <v>6.1</v>
      </c>
      <c r="J106" s="209">
        <v>0</v>
      </c>
      <c r="K106" s="337"/>
      <c r="L106" s="337"/>
      <c r="M106" s="337">
        <v>0</v>
      </c>
    </row>
    <row r="107" spans="1:13" ht="15.75" customHeight="1">
      <c r="A107" s="208" t="s">
        <v>158</v>
      </c>
      <c r="B107" s="112"/>
      <c r="C107" s="332" t="s">
        <v>163</v>
      </c>
      <c r="D107" s="332" t="s">
        <v>89</v>
      </c>
      <c r="E107" s="333">
        <v>800110530</v>
      </c>
      <c r="F107" s="148" t="s">
        <v>159</v>
      </c>
      <c r="G107" s="148"/>
      <c r="H107" s="171">
        <f t="shared" si="18"/>
        <v>6100</v>
      </c>
      <c r="I107" s="209">
        <f t="shared" si="11"/>
        <v>6.1</v>
      </c>
      <c r="J107" s="209">
        <v>0</v>
      </c>
      <c r="K107" s="337"/>
      <c r="L107" s="337"/>
      <c r="M107" s="337">
        <v>0</v>
      </c>
    </row>
    <row r="108" spans="1:13" ht="15" customHeight="1" hidden="1">
      <c r="A108" s="208" t="s">
        <v>258</v>
      </c>
      <c r="B108" s="112"/>
      <c r="C108" s="332" t="s">
        <v>163</v>
      </c>
      <c r="D108" s="332" t="s">
        <v>89</v>
      </c>
      <c r="E108" s="333">
        <v>800110530</v>
      </c>
      <c r="F108" s="148" t="s">
        <v>259</v>
      </c>
      <c r="G108" s="148"/>
      <c r="H108" s="171">
        <f t="shared" si="18"/>
        <v>6100</v>
      </c>
      <c r="I108" s="206">
        <f t="shared" si="11"/>
        <v>6.1</v>
      </c>
      <c r="J108" s="206"/>
      <c r="K108" s="337"/>
      <c r="L108" s="337"/>
      <c r="M108" s="337"/>
    </row>
    <row r="109" spans="1:13" ht="15" customHeight="1" hidden="1">
      <c r="A109" s="208" t="s">
        <v>296</v>
      </c>
      <c r="B109" s="112"/>
      <c r="C109" s="332" t="s">
        <v>163</v>
      </c>
      <c r="D109" s="332" t="s">
        <v>89</v>
      </c>
      <c r="E109" s="333">
        <v>800110530</v>
      </c>
      <c r="F109" s="148" t="s">
        <v>260</v>
      </c>
      <c r="G109" s="148"/>
      <c r="H109" s="171">
        <f t="shared" si="18"/>
        <v>6100</v>
      </c>
      <c r="I109" s="206">
        <f t="shared" si="11"/>
        <v>6.1</v>
      </c>
      <c r="J109" s="206"/>
      <c r="K109" s="337"/>
      <c r="L109" s="337"/>
      <c r="M109" s="337"/>
    </row>
    <row r="110" spans="1:13" ht="15" customHeight="1" hidden="1">
      <c r="A110" s="208" t="s">
        <v>68</v>
      </c>
      <c r="B110" s="112"/>
      <c r="C110" s="332" t="s">
        <v>163</v>
      </c>
      <c r="D110" s="332" t="s">
        <v>89</v>
      </c>
      <c r="E110" s="333">
        <v>800110530</v>
      </c>
      <c r="F110" s="148" t="s">
        <v>260</v>
      </c>
      <c r="G110" s="148" t="s">
        <v>165</v>
      </c>
      <c r="H110" s="171">
        <f t="shared" si="18"/>
        <v>6100</v>
      </c>
      <c r="I110" s="206">
        <f t="shared" si="11"/>
        <v>6.1</v>
      </c>
      <c r="J110" s="206"/>
      <c r="K110" s="337"/>
      <c r="L110" s="337"/>
      <c r="M110" s="337"/>
    </row>
    <row r="111" spans="1:13" ht="12.75" customHeight="1" hidden="1">
      <c r="A111" s="208" t="s">
        <v>186</v>
      </c>
      <c r="B111" s="112"/>
      <c r="C111" s="332" t="s">
        <v>163</v>
      </c>
      <c r="D111" s="332" t="s">
        <v>89</v>
      </c>
      <c r="E111" s="333">
        <v>800110530</v>
      </c>
      <c r="F111" s="148" t="s">
        <v>260</v>
      </c>
      <c r="G111" s="148" t="s">
        <v>187</v>
      </c>
      <c r="H111" s="171">
        <f t="shared" si="18"/>
        <v>6100</v>
      </c>
      <c r="I111" s="206">
        <f t="shared" si="11"/>
        <v>6.1</v>
      </c>
      <c r="J111" s="206"/>
      <c r="K111" s="337"/>
      <c r="L111" s="337"/>
      <c r="M111" s="337"/>
    </row>
    <row r="112" spans="1:13" ht="13.5" customHeight="1" hidden="1">
      <c r="A112" s="208" t="s">
        <v>342</v>
      </c>
      <c r="B112" s="112"/>
      <c r="C112" s="332" t="s">
        <v>163</v>
      </c>
      <c r="D112" s="332" t="s">
        <v>89</v>
      </c>
      <c r="E112" s="333">
        <v>800110530</v>
      </c>
      <c r="F112" s="148" t="s">
        <v>260</v>
      </c>
      <c r="G112" s="148" t="s">
        <v>310</v>
      </c>
      <c r="H112" s="171">
        <v>6100</v>
      </c>
      <c r="I112" s="206">
        <f t="shared" si="11"/>
        <v>6.1</v>
      </c>
      <c r="J112" s="206"/>
      <c r="K112" s="337"/>
      <c r="L112" s="337"/>
      <c r="M112" s="337"/>
    </row>
    <row r="113" spans="1:13" ht="27" hidden="1">
      <c r="A113" s="114" t="s">
        <v>72</v>
      </c>
      <c r="B113" s="112" t="s">
        <v>201</v>
      </c>
      <c r="C113" s="112" t="s">
        <v>163</v>
      </c>
      <c r="D113" s="112" t="s">
        <v>89</v>
      </c>
      <c r="E113" s="112" t="s">
        <v>100</v>
      </c>
      <c r="F113" s="112"/>
      <c r="G113" s="203"/>
      <c r="H113" s="201">
        <f>H120+H114</f>
        <v>0</v>
      </c>
      <c r="I113" s="206">
        <f t="shared" si="11"/>
        <v>0</v>
      </c>
      <c r="J113" s="206">
        <f t="shared" si="13"/>
        <v>0</v>
      </c>
      <c r="K113" s="337">
        <f>K120</f>
        <v>0</v>
      </c>
      <c r="L113" s="337">
        <f>L120</f>
        <v>0</v>
      </c>
      <c r="M113" s="337">
        <f t="shared" si="15"/>
        <v>0</v>
      </c>
    </row>
    <row r="114" spans="1:13" ht="27" hidden="1">
      <c r="A114" s="115" t="s">
        <v>233</v>
      </c>
      <c r="B114" s="116" t="s">
        <v>201</v>
      </c>
      <c r="C114" s="116" t="s">
        <v>163</v>
      </c>
      <c r="D114" s="116" t="s">
        <v>89</v>
      </c>
      <c r="E114" s="116" t="s">
        <v>100</v>
      </c>
      <c r="F114" s="116" t="s">
        <v>165</v>
      </c>
      <c r="G114" s="148"/>
      <c r="H114" s="171">
        <f>H115</f>
        <v>0</v>
      </c>
      <c r="I114" s="209">
        <f t="shared" si="11"/>
        <v>0</v>
      </c>
      <c r="J114" s="206"/>
      <c r="K114" s="337"/>
      <c r="L114" s="337"/>
      <c r="M114" s="337"/>
    </row>
    <row r="115" spans="1:13" ht="27" hidden="1">
      <c r="A115" s="208" t="s">
        <v>254</v>
      </c>
      <c r="B115" s="116" t="s">
        <v>201</v>
      </c>
      <c r="C115" s="116" t="s">
        <v>163</v>
      </c>
      <c r="D115" s="116" t="s">
        <v>89</v>
      </c>
      <c r="E115" s="116" t="s">
        <v>100</v>
      </c>
      <c r="F115" s="148" t="s">
        <v>255</v>
      </c>
      <c r="G115" s="148"/>
      <c r="H115" s="171">
        <f>H116</f>
        <v>0</v>
      </c>
      <c r="I115" s="209">
        <f t="shared" si="11"/>
        <v>0</v>
      </c>
      <c r="J115" s="206"/>
      <c r="K115" s="337"/>
      <c r="L115" s="337"/>
      <c r="M115" s="337"/>
    </row>
    <row r="116" spans="1:13" ht="27" hidden="1">
      <c r="A116" s="208" t="s">
        <v>256</v>
      </c>
      <c r="B116" s="116" t="s">
        <v>201</v>
      </c>
      <c r="C116" s="116" t="s">
        <v>163</v>
      </c>
      <c r="D116" s="116" t="s">
        <v>89</v>
      </c>
      <c r="E116" s="116" t="s">
        <v>100</v>
      </c>
      <c r="F116" s="148" t="s">
        <v>257</v>
      </c>
      <c r="G116" s="148"/>
      <c r="H116" s="171">
        <f>H117</f>
        <v>0</v>
      </c>
      <c r="I116" s="209">
        <f t="shared" si="11"/>
        <v>0</v>
      </c>
      <c r="J116" s="206"/>
      <c r="K116" s="337"/>
      <c r="L116" s="337"/>
      <c r="M116" s="337"/>
    </row>
    <row r="117" spans="1:13" ht="15" hidden="1">
      <c r="A117" s="208" t="s">
        <v>68</v>
      </c>
      <c r="B117" s="116" t="s">
        <v>201</v>
      </c>
      <c r="C117" s="116" t="s">
        <v>163</v>
      </c>
      <c r="D117" s="116" t="s">
        <v>89</v>
      </c>
      <c r="E117" s="116" t="s">
        <v>100</v>
      </c>
      <c r="F117" s="148" t="s">
        <v>257</v>
      </c>
      <c r="G117" s="148" t="s">
        <v>165</v>
      </c>
      <c r="H117" s="171">
        <f>H118</f>
        <v>0</v>
      </c>
      <c r="I117" s="209">
        <f t="shared" si="11"/>
        <v>0</v>
      </c>
      <c r="J117" s="206"/>
      <c r="K117" s="337"/>
      <c r="L117" s="337"/>
      <c r="M117" s="337"/>
    </row>
    <row r="118" spans="1:13" ht="15" hidden="1">
      <c r="A118" s="208" t="s">
        <v>176</v>
      </c>
      <c r="B118" s="116" t="s">
        <v>201</v>
      </c>
      <c r="C118" s="116" t="s">
        <v>163</v>
      </c>
      <c r="D118" s="116" t="s">
        <v>89</v>
      </c>
      <c r="E118" s="116" t="s">
        <v>100</v>
      </c>
      <c r="F118" s="148" t="s">
        <v>257</v>
      </c>
      <c r="G118" s="148" t="s">
        <v>177</v>
      </c>
      <c r="H118" s="171">
        <f>H119</f>
        <v>0</v>
      </c>
      <c r="I118" s="209">
        <f t="shared" si="11"/>
        <v>0</v>
      </c>
      <c r="J118" s="206"/>
      <c r="K118" s="337"/>
      <c r="L118" s="337"/>
      <c r="M118" s="337"/>
    </row>
    <row r="119" spans="1:13" ht="15" hidden="1">
      <c r="A119" s="208" t="s">
        <v>184</v>
      </c>
      <c r="B119" s="116" t="s">
        <v>201</v>
      </c>
      <c r="C119" s="116" t="s">
        <v>163</v>
      </c>
      <c r="D119" s="116" t="s">
        <v>89</v>
      </c>
      <c r="E119" s="116" t="s">
        <v>100</v>
      </c>
      <c r="F119" s="148" t="s">
        <v>257</v>
      </c>
      <c r="G119" s="148" t="s">
        <v>185</v>
      </c>
      <c r="H119" s="171">
        <v>0</v>
      </c>
      <c r="I119" s="209">
        <f t="shared" si="11"/>
        <v>0</v>
      </c>
      <c r="J119" s="206"/>
      <c r="K119" s="337"/>
      <c r="L119" s="337"/>
      <c r="M119" s="337"/>
    </row>
    <row r="120" spans="1:13" ht="15" hidden="1">
      <c r="A120" s="140" t="s">
        <v>158</v>
      </c>
      <c r="B120" s="116" t="s">
        <v>201</v>
      </c>
      <c r="C120" s="116" t="s">
        <v>163</v>
      </c>
      <c r="D120" s="116" t="s">
        <v>89</v>
      </c>
      <c r="E120" s="116" t="s">
        <v>100</v>
      </c>
      <c r="F120" s="116" t="s">
        <v>159</v>
      </c>
      <c r="G120" s="148"/>
      <c r="H120" s="171">
        <f>H121</f>
        <v>0</v>
      </c>
      <c r="I120" s="209">
        <f t="shared" si="11"/>
        <v>0</v>
      </c>
      <c r="J120" s="206">
        <f t="shared" si="13"/>
        <v>0</v>
      </c>
      <c r="K120" s="337">
        <f aca="true" t="shared" si="19" ref="K120:L124">K121</f>
        <v>0</v>
      </c>
      <c r="L120" s="337">
        <f t="shared" si="19"/>
        <v>0</v>
      </c>
      <c r="M120" s="337">
        <f t="shared" si="15"/>
        <v>0</v>
      </c>
    </row>
    <row r="121" spans="1:13" ht="15" hidden="1">
      <c r="A121" s="208" t="s">
        <v>258</v>
      </c>
      <c r="B121" s="116" t="s">
        <v>201</v>
      </c>
      <c r="C121" s="116" t="s">
        <v>163</v>
      </c>
      <c r="D121" s="116" t="s">
        <v>89</v>
      </c>
      <c r="E121" s="116" t="s">
        <v>100</v>
      </c>
      <c r="F121" s="148" t="s">
        <v>259</v>
      </c>
      <c r="G121" s="148"/>
      <c r="H121" s="171">
        <f>H122</f>
        <v>0</v>
      </c>
      <c r="I121" s="206">
        <f t="shared" si="11"/>
        <v>0</v>
      </c>
      <c r="J121" s="206">
        <f t="shared" si="13"/>
        <v>0</v>
      </c>
      <c r="K121" s="337">
        <f t="shared" si="19"/>
        <v>0</v>
      </c>
      <c r="L121" s="337">
        <f t="shared" si="19"/>
        <v>0</v>
      </c>
      <c r="M121" s="337">
        <f t="shared" si="15"/>
        <v>0</v>
      </c>
    </row>
    <row r="122" spans="1:13" ht="15" hidden="1">
      <c r="A122" s="208" t="s">
        <v>263</v>
      </c>
      <c r="B122" s="116" t="s">
        <v>201</v>
      </c>
      <c r="C122" s="116" t="s">
        <v>163</v>
      </c>
      <c r="D122" s="116" t="s">
        <v>89</v>
      </c>
      <c r="E122" s="116" t="s">
        <v>100</v>
      </c>
      <c r="F122" s="148" t="s">
        <v>264</v>
      </c>
      <c r="G122" s="148"/>
      <c r="H122" s="171">
        <f>H123</f>
        <v>0</v>
      </c>
      <c r="I122" s="206">
        <f t="shared" si="11"/>
        <v>0</v>
      </c>
      <c r="J122" s="206">
        <f t="shared" si="13"/>
        <v>0</v>
      </c>
      <c r="K122" s="337">
        <f t="shared" si="19"/>
        <v>0</v>
      </c>
      <c r="L122" s="337">
        <f t="shared" si="19"/>
        <v>0</v>
      </c>
      <c r="M122" s="337">
        <f t="shared" si="15"/>
        <v>0</v>
      </c>
    </row>
    <row r="123" spans="1:13" ht="15" hidden="1">
      <c r="A123" s="208" t="s">
        <v>68</v>
      </c>
      <c r="B123" s="116" t="s">
        <v>201</v>
      </c>
      <c r="C123" s="116" t="s">
        <v>163</v>
      </c>
      <c r="D123" s="116" t="s">
        <v>89</v>
      </c>
      <c r="E123" s="116" t="s">
        <v>100</v>
      </c>
      <c r="F123" s="148" t="s">
        <v>264</v>
      </c>
      <c r="G123" s="148" t="s">
        <v>165</v>
      </c>
      <c r="H123" s="171">
        <f>H124</f>
        <v>0</v>
      </c>
      <c r="I123" s="206">
        <f t="shared" si="11"/>
        <v>0</v>
      </c>
      <c r="J123" s="206">
        <f t="shared" si="13"/>
        <v>0</v>
      </c>
      <c r="K123" s="337">
        <f t="shared" si="19"/>
        <v>0</v>
      </c>
      <c r="L123" s="337">
        <f t="shared" si="19"/>
        <v>0</v>
      </c>
      <c r="M123" s="337">
        <f t="shared" si="15"/>
        <v>0</v>
      </c>
    </row>
    <row r="124" spans="1:13" ht="15" hidden="1">
      <c r="A124" s="208" t="s">
        <v>186</v>
      </c>
      <c r="B124" s="116" t="s">
        <v>201</v>
      </c>
      <c r="C124" s="116" t="s">
        <v>163</v>
      </c>
      <c r="D124" s="116" t="s">
        <v>89</v>
      </c>
      <c r="E124" s="116" t="s">
        <v>100</v>
      </c>
      <c r="F124" s="148" t="s">
        <v>264</v>
      </c>
      <c r="G124" s="148" t="s">
        <v>187</v>
      </c>
      <c r="H124" s="171">
        <f>H125</f>
        <v>0</v>
      </c>
      <c r="I124" s="206">
        <f t="shared" si="11"/>
        <v>0</v>
      </c>
      <c r="J124" s="206">
        <f t="shared" si="13"/>
        <v>0</v>
      </c>
      <c r="K124" s="337">
        <f t="shared" si="19"/>
        <v>0</v>
      </c>
      <c r="L124" s="337">
        <f t="shared" si="19"/>
        <v>0</v>
      </c>
      <c r="M124" s="337">
        <f t="shared" si="15"/>
        <v>0</v>
      </c>
    </row>
    <row r="125" spans="1:13" ht="15" hidden="1">
      <c r="A125" s="208" t="s">
        <v>396</v>
      </c>
      <c r="B125" s="116" t="s">
        <v>201</v>
      </c>
      <c r="C125" s="116" t="s">
        <v>163</v>
      </c>
      <c r="D125" s="116" t="s">
        <v>89</v>
      </c>
      <c r="E125" s="116" t="s">
        <v>100</v>
      </c>
      <c r="F125" s="148" t="s">
        <v>264</v>
      </c>
      <c r="G125" s="148" t="s">
        <v>395</v>
      </c>
      <c r="H125" s="171">
        <v>0</v>
      </c>
      <c r="I125" s="206">
        <f t="shared" si="11"/>
        <v>0</v>
      </c>
      <c r="J125" s="206">
        <f t="shared" si="13"/>
        <v>0</v>
      </c>
      <c r="K125" s="337">
        <v>0</v>
      </c>
      <c r="L125" s="337">
        <v>0</v>
      </c>
      <c r="M125" s="337">
        <f t="shared" si="15"/>
        <v>0</v>
      </c>
    </row>
    <row r="126" spans="1:13" ht="27.75" customHeight="1" hidden="1">
      <c r="A126" s="114" t="s">
        <v>79</v>
      </c>
      <c r="B126" s="112" t="s">
        <v>201</v>
      </c>
      <c r="C126" s="112" t="s">
        <v>163</v>
      </c>
      <c r="D126" s="112" t="s">
        <v>89</v>
      </c>
      <c r="E126" s="112" t="s">
        <v>1</v>
      </c>
      <c r="F126" s="112"/>
      <c r="G126" s="203"/>
      <c r="H126" s="201">
        <f aca="true" t="shared" si="20" ref="H126:H132">H127</f>
        <v>0</v>
      </c>
      <c r="I126" s="206">
        <f t="shared" si="11"/>
        <v>0</v>
      </c>
      <c r="J126" s="206">
        <f t="shared" si="13"/>
        <v>0</v>
      </c>
      <c r="K126" s="337">
        <f aca="true" t="shared" si="21" ref="K126:L132">K127</f>
        <v>0</v>
      </c>
      <c r="L126" s="337">
        <f t="shared" si="21"/>
        <v>0</v>
      </c>
      <c r="M126" s="337">
        <f t="shared" si="15"/>
        <v>0</v>
      </c>
    </row>
    <row r="127" spans="1:13" ht="15" hidden="1">
      <c r="A127" s="115" t="s">
        <v>73</v>
      </c>
      <c r="B127" s="116" t="s">
        <v>201</v>
      </c>
      <c r="C127" s="116" t="s">
        <v>163</v>
      </c>
      <c r="D127" s="116" t="s">
        <v>89</v>
      </c>
      <c r="E127" s="116" t="s">
        <v>2</v>
      </c>
      <c r="F127" s="116"/>
      <c r="G127" s="148"/>
      <c r="H127" s="171">
        <f t="shared" si="20"/>
        <v>0</v>
      </c>
      <c r="I127" s="209">
        <f t="shared" si="11"/>
        <v>0</v>
      </c>
      <c r="J127" s="206">
        <f t="shared" si="13"/>
        <v>0</v>
      </c>
      <c r="K127" s="337">
        <f t="shared" si="21"/>
        <v>0</v>
      </c>
      <c r="L127" s="337">
        <f t="shared" si="21"/>
        <v>0</v>
      </c>
      <c r="M127" s="337">
        <f t="shared" si="15"/>
        <v>0</v>
      </c>
    </row>
    <row r="128" spans="1:13" ht="27" hidden="1">
      <c r="A128" s="208" t="s">
        <v>233</v>
      </c>
      <c r="B128" s="148" t="s">
        <v>201</v>
      </c>
      <c r="C128" s="148" t="s">
        <v>163</v>
      </c>
      <c r="D128" s="148" t="s">
        <v>89</v>
      </c>
      <c r="E128" s="148" t="s">
        <v>210</v>
      </c>
      <c r="F128" s="148" t="s">
        <v>165</v>
      </c>
      <c r="G128" s="148"/>
      <c r="H128" s="171">
        <f t="shared" si="20"/>
        <v>0</v>
      </c>
      <c r="I128" s="209">
        <f t="shared" si="11"/>
        <v>0</v>
      </c>
      <c r="J128" s="206">
        <f t="shared" si="13"/>
        <v>0</v>
      </c>
      <c r="K128" s="337">
        <f t="shared" si="21"/>
        <v>0</v>
      </c>
      <c r="L128" s="337">
        <f t="shared" si="21"/>
        <v>0</v>
      </c>
      <c r="M128" s="337">
        <f t="shared" si="15"/>
        <v>0</v>
      </c>
    </row>
    <row r="129" spans="1:13" ht="27" hidden="1">
      <c r="A129" s="208" t="s">
        <v>254</v>
      </c>
      <c r="B129" s="148" t="s">
        <v>201</v>
      </c>
      <c r="C129" s="148" t="s">
        <v>163</v>
      </c>
      <c r="D129" s="148" t="s">
        <v>89</v>
      </c>
      <c r="E129" s="148" t="s">
        <v>210</v>
      </c>
      <c r="F129" s="148" t="s">
        <v>255</v>
      </c>
      <c r="G129" s="148"/>
      <c r="H129" s="171">
        <f t="shared" si="20"/>
        <v>0</v>
      </c>
      <c r="I129" s="206">
        <f t="shared" si="11"/>
        <v>0</v>
      </c>
      <c r="J129" s="206">
        <f t="shared" si="13"/>
        <v>0</v>
      </c>
      <c r="K129" s="337">
        <f t="shared" si="21"/>
        <v>0</v>
      </c>
      <c r="L129" s="337">
        <f t="shared" si="21"/>
        <v>0</v>
      </c>
      <c r="M129" s="337">
        <f t="shared" si="15"/>
        <v>0</v>
      </c>
    </row>
    <row r="130" spans="1:13" ht="15" hidden="1">
      <c r="A130" s="208" t="s">
        <v>308</v>
      </c>
      <c r="B130" s="148" t="s">
        <v>201</v>
      </c>
      <c r="C130" s="148" t="s">
        <v>163</v>
      </c>
      <c r="D130" s="148" t="s">
        <v>89</v>
      </c>
      <c r="E130" s="148" t="s">
        <v>210</v>
      </c>
      <c r="F130" s="148" t="s">
        <v>257</v>
      </c>
      <c r="G130" s="148"/>
      <c r="H130" s="171">
        <f t="shared" si="20"/>
        <v>0</v>
      </c>
      <c r="I130" s="206">
        <f t="shared" si="11"/>
        <v>0</v>
      </c>
      <c r="J130" s="206">
        <f t="shared" si="13"/>
        <v>0</v>
      </c>
      <c r="K130" s="337">
        <f t="shared" si="21"/>
        <v>0</v>
      </c>
      <c r="L130" s="337">
        <f t="shared" si="21"/>
        <v>0</v>
      </c>
      <c r="M130" s="337">
        <f t="shared" si="15"/>
        <v>0</v>
      </c>
    </row>
    <row r="131" spans="1:13" ht="15" hidden="1">
      <c r="A131" s="208" t="s">
        <v>68</v>
      </c>
      <c r="B131" s="148" t="s">
        <v>201</v>
      </c>
      <c r="C131" s="148" t="s">
        <v>163</v>
      </c>
      <c r="D131" s="148" t="s">
        <v>89</v>
      </c>
      <c r="E131" s="148" t="s">
        <v>210</v>
      </c>
      <c r="F131" s="148" t="s">
        <v>257</v>
      </c>
      <c r="G131" s="148" t="s">
        <v>165</v>
      </c>
      <c r="H131" s="171">
        <f t="shared" si="20"/>
        <v>0</v>
      </c>
      <c r="I131" s="206">
        <f t="shared" si="11"/>
        <v>0</v>
      </c>
      <c r="J131" s="206">
        <f t="shared" si="13"/>
        <v>0</v>
      </c>
      <c r="K131" s="337">
        <f t="shared" si="21"/>
        <v>0</v>
      </c>
      <c r="L131" s="337">
        <f t="shared" si="21"/>
        <v>0</v>
      </c>
      <c r="M131" s="337">
        <f t="shared" si="15"/>
        <v>0</v>
      </c>
    </row>
    <row r="132" spans="1:13" ht="15" hidden="1">
      <c r="A132" s="208" t="s">
        <v>176</v>
      </c>
      <c r="B132" s="148" t="s">
        <v>201</v>
      </c>
      <c r="C132" s="148" t="s">
        <v>163</v>
      </c>
      <c r="D132" s="148" t="s">
        <v>89</v>
      </c>
      <c r="E132" s="148" t="s">
        <v>210</v>
      </c>
      <c r="F132" s="148" t="s">
        <v>257</v>
      </c>
      <c r="G132" s="148" t="s">
        <v>177</v>
      </c>
      <c r="H132" s="171">
        <f t="shared" si="20"/>
        <v>0</v>
      </c>
      <c r="I132" s="206">
        <f t="shared" si="11"/>
        <v>0</v>
      </c>
      <c r="J132" s="206">
        <f t="shared" si="13"/>
        <v>0</v>
      </c>
      <c r="K132" s="337">
        <f t="shared" si="21"/>
        <v>0</v>
      </c>
      <c r="L132" s="337">
        <f t="shared" si="21"/>
        <v>0</v>
      </c>
      <c r="M132" s="337">
        <f t="shared" si="15"/>
        <v>0</v>
      </c>
    </row>
    <row r="133" spans="1:13" ht="18.75" customHeight="1" hidden="1">
      <c r="A133" s="208" t="s">
        <v>184</v>
      </c>
      <c r="B133" s="148" t="s">
        <v>201</v>
      </c>
      <c r="C133" s="148" t="s">
        <v>163</v>
      </c>
      <c r="D133" s="148" t="s">
        <v>89</v>
      </c>
      <c r="E133" s="148" t="s">
        <v>210</v>
      </c>
      <c r="F133" s="148" t="s">
        <v>257</v>
      </c>
      <c r="G133" s="148" t="s">
        <v>185</v>
      </c>
      <c r="H133" s="171">
        <v>0</v>
      </c>
      <c r="I133" s="206">
        <f t="shared" si="11"/>
        <v>0</v>
      </c>
      <c r="J133" s="206">
        <f t="shared" si="13"/>
        <v>0</v>
      </c>
      <c r="K133" s="337">
        <v>0</v>
      </c>
      <c r="L133" s="337">
        <v>0</v>
      </c>
      <c r="M133" s="337">
        <f t="shared" si="15"/>
        <v>0</v>
      </c>
    </row>
    <row r="134" spans="1:13" ht="15">
      <c r="A134" s="207" t="s">
        <v>200</v>
      </c>
      <c r="B134" s="203" t="s">
        <v>201</v>
      </c>
      <c r="C134" s="203" t="s">
        <v>164</v>
      </c>
      <c r="D134" s="203"/>
      <c r="E134" s="203"/>
      <c r="F134" s="203"/>
      <c r="G134" s="203"/>
      <c r="H134" s="201">
        <f>H135</f>
        <v>209800</v>
      </c>
      <c r="I134" s="206">
        <f t="shared" si="11"/>
        <v>209.8</v>
      </c>
      <c r="J134" s="206">
        <f t="shared" si="13"/>
        <v>231.9</v>
      </c>
      <c r="K134" s="336">
        <f aca="true" t="shared" si="22" ref="K134:L138">K135</f>
        <v>231900</v>
      </c>
      <c r="L134" s="336">
        <f t="shared" si="22"/>
        <v>254400</v>
      </c>
      <c r="M134" s="336">
        <f t="shared" si="15"/>
        <v>254.4</v>
      </c>
    </row>
    <row r="135" spans="1:13" ht="15">
      <c r="A135" s="207" t="s">
        <v>85</v>
      </c>
      <c r="B135" s="203" t="s">
        <v>201</v>
      </c>
      <c r="C135" s="203" t="s">
        <v>164</v>
      </c>
      <c r="D135" s="203" t="s">
        <v>174</v>
      </c>
      <c r="E135" s="203"/>
      <c r="F135" s="203"/>
      <c r="G135" s="203"/>
      <c r="H135" s="201">
        <f>H136</f>
        <v>209800</v>
      </c>
      <c r="I135" s="206">
        <f t="shared" si="11"/>
        <v>209.8</v>
      </c>
      <c r="J135" s="206">
        <f t="shared" si="13"/>
        <v>231.9</v>
      </c>
      <c r="K135" s="336">
        <f t="shared" si="22"/>
        <v>231900</v>
      </c>
      <c r="L135" s="336">
        <f t="shared" si="22"/>
        <v>254400</v>
      </c>
      <c r="M135" s="336">
        <f t="shared" si="15"/>
        <v>254.4</v>
      </c>
    </row>
    <row r="136" spans="1:13" ht="14.25" customHeight="1">
      <c r="A136" s="179" t="s">
        <v>407</v>
      </c>
      <c r="B136" s="148" t="s">
        <v>201</v>
      </c>
      <c r="C136" s="148" t="s">
        <v>164</v>
      </c>
      <c r="D136" s="148" t="s">
        <v>174</v>
      </c>
      <c r="E136" s="148" t="s">
        <v>14</v>
      </c>
      <c r="F136" s="148"/>
      <c r="G136" s="148"/>
      <c r="H136" s="171">
        <f>H138</f>
        <v>209800</v>
      </c>
      <c r="I136" s="209">
        <f t="shared" si="11"/>
        <v>209.8</v>
      </c>
      <c r="J136" s="209">
        <f t="shared" si="13"/>
        <v>231.9</v>
      </c>
      <c r="K136" s="337">
        <f>K138</f>
        <v>231900</v>
      </c>
      <c r="L136" s="337">
        <f>L138</f>
        <v>254400</v>
      </c>
      <c r="M136" s="337">
        <f t="shared" si="15"/>
        <v>254.4</v>
      </c>
    </row>
    <row r="137" spans="1:13" ht="24.75" customHeight="1">
      <c r="A137" s="179" t="s">
        <v>408</v>
      </c>
      <c r="B137" s="148" t="s">
        <v>201</v>
      </c>
      <c r="C137" s="148" t="s">
        <v>164</v>
      </c>
      <c r="D137" s="148" t="s">
        <v>174</v>
      </c>
      <c r="E137" s="148" t="s">
        <v>409</v>
      </c>
      <c r="F137" s="148"/>
      <c r="G137" s="148"/>
      <c r="H137" s="171">
        <f>H138</f>
        <v>209800</v>
      </c>
      <c r="I137" s="209">
        <f t="shared" si="11"/>
        <v>209.8</v>
      </c>
      <c r="J137" s="209">
        <f t="shared" si="13"/>
        <v>231.9</v>
      </c>
      <c r="K137" s="337">
        <f>K138</f>
        <v>231900</v>
      </c>
      <c r="L137" s="337">
        <f>L138</f>
        <v>254400</v>
      </c>
      <c r="M137" s="337">
        <f t="shared" si="15"/>
        <v>254.4</v>
      </c>
    </row>
    <row r="138" spans="1:13" ht="27">
      <c r="A138" s="208" t="s">
        <v>101</v>
      </c>
      <c r="B138" s="148" t="s">
        <v>201</v>
      </c>
      <c r="C138" s="148" t="s">
        <v>164</v>
      </c>
      <c r="D138" s="148" t="s">
        <v>174</v>
      </c>
      <c r="E138" s="148" t="s">
        <v>415</v>
      </c>
      <c r="F138" s="148"/>
      <c r="G138" s="148"/>
      <c r="H138" s="171">
        <f>H139</f>
        <v>209800</v>
      </c>
      <c r="I138" s="209">
        <f t="shared" si="11"/>
        <v>209.8</v>
      </c>
      <c r="J138" s="209">
        <f t="shared" si="13"/>
        <v>231.9</v>
      </c>
      <c r="K138" s="337">
        <f t="shared" si="22"/>
        <v>231900</v>
      </c>
      <c r="L138" s="337">
        <f t="shared" si="22"/>
        <v>254400</v>
      </c>
      <c r="M138" s="337">
        <f t="shared" si="15"/>
        <v>254.4</v>
      </c>
    </row>
    <row r="139" spans="1:13" ht="27">
      <c r="A139" s="208" t="s">
        <v>224</v>
      </c>
      <c r="B139" s="148" t="s">
        <v>201</v>
      </c>
      <c r="C139" s="148" t="s">
        <v>164</v>
      </c>
      <c r="D139" s="148" t="s">
        <v>174</v>
      </c>
      <c r="E139" s="148" t="s">
        <v>421</v>
      </c>
      <c r="F139" s="148"/>
      <c r="G139" s="148"/>
      <c r="H139" s="171">
        <f>H140</f>
        <v>209800</v>
      </c>
      <c r="I139" s="209">
        <f t="shared" si="11"/>
        <v>209.8</v>
      </c>
      <c r="J139" s="209">
        <f t="shared" si="13"/>
        <v>231.9</v>
      </c>
      <c r="K139" s="337">
        <f>K140</f>
        <v>231900</v>
      </c>
      <c r="L139" s="337">
        <f>L140+L148</f>
        <v>254400</v>
      </c>
      <c r="M139" s="337">
        <f t="shared" si="15"/>
        <v>254.4</v>
      </c>
    </row>
    <row r="140" spans="1:13" ht="53.25">
      <c r="A140" s="208" t="s">
        <v>156</v>
      </c>
      <c r="B140" s="148" t="s">
        <v>201</v>
      </c>
      <c r="C140" s="148" t="s">
        <v>164</v>
      </c>
      <c r="D140" s="148" t="s">
        <v>174</v>
      </c>
      <c r="E140" s="148" t="s">
        <v>421</v>
      </c>
      <c r="F140" s="148" t="s">
        <v>157</v>
      </c>
      <c r="G140" s="148"/>
      <c r="H140" s="171">
        <f>H141</f>
        <v>209800</v>
      </c>
      <c r="I140" s="209">
        <f t="shared" si="11"/>
        <v>209.8</v>
      </c>
      <c r="J140" s="209">
        <f t="shared" si="13"/>
        <v>231.9</v>
      </c>
      <c r="K140" s="337">
        <f>K141</f>
        <v>231900</v>
      </c>
      <c r="L140" s="337">
        <f>L141</f>
        <v>254400</v>
      </c>
      <c r="M140" s="337">
        <f t="shared" si="15"/>
        <v>254.4</v>
      </c>
    </row>
    <row r="141" spans="1:13" ht="27" hidden="1">
      <c r="A141" s="208" t="s">
        <v>288</v>
      </c>
      <c r="B141" s="148" t="s">
        <v>201</v>
      </c>
      <c r="C141" s="148" t="s">
        <v>164</v>
      </c>
      <c r="D141" s="148" t="s">
        <v>174</v>
      </c>
      <c r="E141" s="148" t="s">
        <v>421</v>
      </c>
      <c r="F141" s="148" t="s">
        <v>289</v>
      </c>
      <c r="G141" s="148"/>
      <c r="H141" s="171">
        <f>H142+H145</f>
        <v>209800</v>
      </c>
      <c r="I141" s="209">
        <f t="shared" si="11"/>
        <v>209.8</v>
      </c>
      <c r="J141" s="209">
        <f t="shared" si="13"/>
        <v>231.9</v>
      </c>
      <c r="K141" s="337">
        <f>K142+K145</f>
        <v>231900</v>
      </c>
      <c r="L141" s="337">
        <f>L142+L145</f>
        <v>254400</v>
      </c>
      <c r="M141" s="337">
        <f t="shared" si="15"/>
        <v>254.4</v>
      </c>
    </row>
    <row r="142" spans="1:13" ht="15" hidden="1">
      <c r="A142" s="208" t="s">
        <v>249</v>
      </c>
      <c r="B142" s="148" t="s">
        <v>201</v>
      </c>
      <c r="C142" s="148" t="s">
        <v>164</v>
      </c>
      <c r="D142" s="148" t="s">
        <v>174</v>
      </c>
      <c r="E142" s="148" t="s">
        <v>421</v>
      </c>
      <c r="F142" s="148" t="s">
        <v>265</v>
      </c>
      <c r="G142" s="148"/>
      <c r="H142" s="171">
        <f>H143</f>
        <v>161200</v>
      </c>
      <c r="I142" s="209">
        <f t="shared" si="11"/>
        <v>161.2</v>
      </c>
      <c r="J142" s="209">
        <f t="shared" si="13"/>
        <v>178.12</v>
      </c>
      <c r="K142" s="337">
        <f>K143</f>
        <v>178120</v>
      </c>
      <c r="L142" s="337">
        <f>L143</f>
        <v>195392</v>
      </c>
      <c r="M142" s="337">
        <f t="shared" si="15"/>
        <v>195.392</v>
      </c>
    </row>
    <row r="143" spans="1:13" ht="15" hidden="1">
      <c r="A143" s="208" t="s">
        <v>166</v>
      </c>
      <c r="B143" s="148" t="s">
        <v>201</v>
      </c>
      <c r="C143" s="148" t="s">
        <v>164</v>
      </c>
      <c r="D143" s="148" t="s">
        <v>174</v>
      </c>
      <c r="E143" s="148" t="s">
        <v>421</v>
      </c>
      <c r="F143" s="148" t="s">
        <v>265</v>
      </c>
      <c r="G143" s="148" t="s">
        <v>167</v>
      </c>
      <c r="H143" s="171">
        <f>H144</f>
        <v>161200</v>
      </c>
      <c r="I143" s="209">
        <f t="shared" si="11"/>
        <v>161.2</v>
      </c>
      <c r="J143" s="209">
        <f t="shared" si="13"/>
        <v>178.12</v>
      </c>
      <c r="K143" s="337">
        <f>K144</f>
        <v>178120</v>
      </c>
      <c r="L143" s="337">
        <f>L144</f>
        <v>195392</v>
      </c>
      <c r="M143" s="337">
        <f t="shared" si="15"/>
        <v>195.392</v>
      </c>
    </row>
    <row r="144" spans="1:13" ht="15" hidden="1">
      <c r="A144" s="208" t="s">
        <v>168</v>
      </c>
      <c r="B144" s="148" t="s">
        <v>201</v>
      </c>
      <c r="C144" s="148" t="s">
        <v>164</v>
      </c>
      <c r="D144" s="148" t="s">
        <v>174</v>
      </c>
      <c r="E144" s="148" t="s">
        <v>421</v>
      </c>
      <c r="F144" s="148" t="s">
        <v>265</v>
      </c>
      <c r="G144" s="148" t="s">
        <v>169</v>
      </c>
      <c r="H144" s="171">
        <v>161200</v>
      </c>
      <c r="I144" s="209">
        <f t="shared" si="11"/>
        <v>161.2</v>
      </c>
      <c r="J144" s="209">
        <f t="shared" si="13"/>
        <v>178.12</v>
      </c>
      <c r="K144" s="337">
        <v>178120</v>
      </c>
      <c r="L144" s="337">
        <v>195392</v>
      </c>
      <c r="M144" s="337">
        <f t="shared" si="15"/>
        <v>195.392</v>
      </c>
    </row>
    <row r="145" spans="1:13" ht="39.75" hidden="1">
      <c r="A145" s="208" t="s">
        <v>251</v>
      </c>
      <c r="B145" s="148" t="s">
        <v>201</v>
      </c>
      <c r="C145" s="148" t="s">
        <v>164</v>
      </c>
      <c r="D145" s="148" t="s">
        <v>174</v>
      </c>
      <c r="E145" s="148" t="s">
        <v>421</v>
      </c>
      <c r="F145" s="148" t="s">
        <v>252</v>
      </c>
      <c r="G145" s="148"/>
      <c r="H145" s="171">
        <f>H146</f>
        <v>48600</v>
      </c>
      <c r="I145" s="209">
        <f t="shared" si="11"/>
        <v>48.6</v>
      </c>
      <c r="J145" s="209">
        <f t="shared" si="13"/>
        <v>53.78</v>
      </c>
      <c r="K145" s="337">
        <f>K146</f>
        <v>53780</v>
      </c>
      <c r="L145" s="337">
        <f>L146</f>
        <v>59008</v>
      </c>
      <c r="M145" s="337">
        <f t="shared" si="15"/>
        <v>59.008</v>
      </c>
    </row>
    <row r="146" spans="1:13" ht="15" hidden="1">
      <c r="A146" s="208" t="s">
        <v>166</v>
      </c>
      <c r="B146" s="148" t="s">
        <v>201</v>
      </c>
      <c r="C146" s="148" t="s">
        <v>164</v>
      </c>
      <c r="D146" s="148" t="s">
        <v>174</v>
      </c>
      <c r="E146" s="148" t="s">
        <v>421</v>
      </c>
      <c r="F146" s="148" t="s">
        <v>252</v>
      </c>
      <c r="G146" s="148" t="s">
        <v>167</v>
      </c>
      <c r="H146" s="171">
        <v>48600</v>
      </c>
      <c r="I146" s="209">
        <f t="shared" si="11"/>
        <v>48.6</v>
      </c>
      <c r="J146" s="209">
        <f t="shared" si="13"/>
        <v>53.78</v>
      </c>
      <c r="K146" s="337">
        <f>K147</f>
        <v>53780</v>
      </c>
      <c r="L146" s="337">
        <f>L147</f>
        <v>59008</v>
      </c>
      <c r="M146" s="337">
        <f t="shared" si="15"/>
        <v>59.008</v>
      </c>
    </row>
    <row r="147" spans="1:13" ht="18.75" customHeight="1" hidden="1">
      <c r="A147" s="208" t="s">
        <v>170</v>
      </c>
      <c r="B147" s="148" t="s">
        <v>201</v>
      </c>
      <c r="C147" s="148" t="s">
        <v>164</v>
      </c>
      <c r="D147" s="148" t="s">
        <v>174</v>
      </c>
      <c r="E147" s="148" t="s">
        <v>421</v>
      </c>
      <c r="F147" s="148" t="s">
        <v>252</v>
      </c>
      <c r="G147" s="148" t="s">
        <v>171</v>
      </c>
      <c r="H147" s="171">
        <v>48600</v>
      </c>
      <c r="I147" s="209">
        <f t="shared" si="11"/>
        <v>48.6</v>
      </c>
      <c r="J147" s="209">
        <f t="shared" si="13"/>
        <v>53.78</v>
      </c>
      <c r="K147" s="337">
        <v>53780</v>
      </c>
      <c r="L147" s="337">
        <v>59008</v>
      </c>
      <c r="M147" s="337">
        <f t="shared" si="15"/>
        <v>59.008</v>
      </c>
    </row>
    <row r="148" spans="1:13" ht="29.25" customHeight="1" hidden="1">
      <c r="A148" s="208" t="s">
        <v>233</v>
      </c>
      <c r="B148" s="148" t="s">
        <v>201</v>
      </c>
      <c r="C148" s="148" t="s">
        <v>164</v>
      </c>
      <c r="D148" s="148" t="s">
        <v>174</v>
      </c>
      <c r="E148" s="148" t="s">
        <v>421</v>
      </c>
      <c r="F148" s="148" t="s">
        <v>165</v>
      </c>
      <c r="G148" s="148"/>
      <c r="H148" s="171">
        <f>H149</f>
        <v>0</v>
      </c>
      <c r="I148" s="209">
        <f t="shared" si="11"/>
        <v>0</v>
      </c>
      <c r="J148" s="209">
        <f t="shared" si="13"/>
        <v>0</v>
      </c>
      <c r="K148" s="337">
        <f aca="true" t="shared" si="23" ref="K148:L151">K149</f>
        <v>0</v>
      </c>
      <c r="L148" s="337">
        <f t="shared" si="23"/>
        <v>0</v>
      </c>
      <c r="M148" s="337">
        <f t="shared" si="15"/>
        <v>0</v>
      </c>
    </row>
    <row r="149" spans="1:13" ht="35.25" customHeight="1" hidden="1">
      <c r="A149" s="208" t="s">
        <v>254</v>
      </c>
      <c r="B149" s="148" t="s">
        <v>201</v>
      </c>
      <c r="C149" s="148" t="s">
        <v>164</v>
      </c>
      <c r="D149" s="148" t="s">
        <v>174</v>
      </c>
      <c r="E149" s="148" t="s">
        <v>421</v>
      </c>
      <c r="F149" s="148" t="s">
        <v>255</v>
      </c>
      <c r="G149" s="148"/>
      <c r="H149" s="171">
        <f>H150</f>
        <v>0</v>
      </c>
      <c r="I149" s="209">
        <f t="shared" si="11"/>
        <v>0</v>
      </c>
      <c r="J149" s="209">
        <f t="shared" si="13"/>
        <v>0</v>
      </c>
      <c r="K149" s="337">
        <f t="shared" si="23"/>
        <v>0</v>
      </c>
      <c r="L149" s="337">
        <f t="shared" si="23"/>
        <v>0</v>
      </c>
      <c r="M149" s="337">
        <f t="shared" si="15"/>
        <v>0</v>
      </c>
    </row>
    <row r="150" spans="1:13" ht="27" hidden="1">
      <c r="A150" s="208" t="s">
        <v>256</v>
      </c>
      <c r="B150" s="148" t="s">
        <v>201</v>
      </c>
      <c r="C150" s="148" t="s">
        <v>164</v>
      </c>
      <c r="D150" s="148" t="s">
        <v>174</v>
      </c>
      <c r="E150" s="148" t="s">
        <v>421</v>
      </c>
      <c r="F150" s="148" t="s">
        <v>257</v>
      </c>
      <c r="G150" s="148"/>
      <c r="H150" s="171">
        <f>H151</f>
        <v>0</v>
      </c>
      <c r="I150" s="209">
        <f t="shared" si="11"/>
        <v>0</v>
      </c>
      <c r="J150" s="209">
        <f t="shared" si="13"/>
        <v>0</v>
      </c>
      <c r="K150" s="337">
        <f t="shared" si="23"/>
        <v>0</v>
      </c>
      <c r="L150" s="337">
        <f t="shared" si="23"/>
        <v>0</v>
      </c>
      <c r="M150" s="337">
        <f t="shared" si="15"/>
        <v>0</v>
      </c>
    </row>
    <row r="151" spans="1:15" ht="15" hidden="1">
      <c r="A151" s="208" t="s">
        <v>70</v>
      </c>
      <c r="B151" s="148" t="s">
        <v>201</v>
      </c>
      <c r="C151" s="148" t="s">
        <v>164</v>
      </c>
      <c r="D151" s="148" t="s">
        <v>174</v>
      </c>
      <c r="E151" s="148" t="s">
        <v>421</v>
      </c>
      <c r="F151" s="148" t="s">
        <v>257</v>
      </c>
      <c r="G151" s="148" t="s">
        <v>188</v>
      </c>
      <c r="H151" s="171">
        <f>H152</f>
        <v>0</v>
      </c>
      <c r="I151" s="209">
        <f t="shared" si="11"/>
        <v>0</v>
      </c>
      <c r="J151" s="209">
        <f t="shared" si="13"/>
        <v>0</v>
      </c>
      <c r="K151" s="337">
        <f t="shared" si="23"/>
        <v>0</v>
      </c>
      <c r="L151" s="337">
        <f t="shared" si="23"/>
        <v>0</v>
      </c>
      <c r="M151" s="337">
        <f t="shared" si="15"/>
        <v>0</v>
      </c>
      <c r="N151" s="144"/>
      <c r="O151" s="144"/>
    </row>
    <row r="152" spans="1:15" ht="15" hidden="1">
      <c r="A152" s="208" t="s">
        <v>191</v>
      </c>
      <c r="B152" s="148" t="s">
        <v>201</v>
      </c>
      <c r="C152" s="148" t="s">
        <v>164</v>
      </c>
      <c r="D152" s="148" t="s">
        <v>174</v>
      </c>
      <c r="E152" s="148" t="s">
        <v>421</v>
      </c>
      <c r="F152" s="148" t="s">
        <v>257</v>
      </c>
      <c r="G152" s="148" t="s">
        <v>192</v>
      </c>
      <c r="H152" s="171">
        <f>H153</f>
        <v>0</v>
      </c>
      <c r="I152" s="209">
        <f t="shared" si="11"/>
        <v>0</v>
      </c>
      <c r="J152" s="209">
        <f t="shared" si="13"/>
        <v>0</v>
      </c>
      <c r="K152" s="337">
        <f>K153</f>
        <v>0</v>
      </c>
      <c r="L152" s="337">
        <v>0</v>
      </c>
      <c r="M152" s="337">
        <f t="shared" si="15"/>
        <v>0</v>
      </c>
      <c r="N152" s="144"/>
      <c r="O152" s="144"/>
    </row>
    <row r="153" spans="1:15" ht="15" hidden="1">
      <c r="A153" s="208" t="s">
        <v>324</v>
      </c>
      <c r="B153" s="148" t="s">
        <v>201</v>
      </c>
      <c r="C153" s="148" t="s">
        <v>164</v>
      </c>
      <c r="D153" s="148" t="s">
        <v>174</v>
      </c>
      <c r="E153" s="148" t="s">
        <v>421</v>
      </c>
      <c r="F153" s="148" t="s">
        <v>257</v>
      </c>
      <c r="G153" s="148" t="s">
        <v>316</v>
      </c>
      <c r="H153" s="171">
        <v>0</v>
      </c>
      <c r="I153" s="209">
        <v>0</v>
      </c>
      <c r="J153" s="209">
        <v>0</v>
      </c>
      <c r="K153" s="337">
        <v>0</v>
      </c>
      <c r="L153" s="337">
        <v>0</v>
      </c>
      <c r="M153" s="337">
        <f t="shared" si="15"/>
        <v>0</v>
      </c>
      <c r="N153" s="144"/>
      <c r="O153" s="144"/>
    </row>
    <row r="154" spans="1:15" ht="26.25" customHeight="1">
      <c r="A154" s="197" t="s">
        <v>10</v>
      </c>
      <c r="B154" s="215">
        <v>950</v>
      </c>
      <c r="C154" s="216">
        <v>3</v>
      </c>
      <c r="D154" s="216">
        <v>0</v>
      </c>
      <c r="E154" s="217" t="s">
        <v>11</v>
      </c>
      <c r="F154" s="218" t="s">
        <v>11</v>
      </c>
      <c r="G154" s="203"/>
      <c r="H154" s="201">
        <f>H155</f>
        <v>30000</v>
      </c>
      <c r="I154" s="206">
        <f t="shared" si="11"/>
        <v>30</v>
      </c>
      <c r="J154" s="206">
        <f t="shared" si="13"/>
        <v>35</v>
      </c>
      <c r="K154" s="336">
        <f>K155</f>
        <v>35000</v>
      </c>
      <c r="L154" s="336">
        <f>L155</f>
        <v>0</v>
      </c>
      <c r="M154" s="336">
        <f t="shared" si="15"/>
        <v>0</v>
      </c>
      <c r="N154" s="144"/>
      <c r="O154" s="144"/>
    </row>
    <row r="155" spans="1:15" ht="28.5" customHeight="1">
      <c r="A155" s="140" t="s">
        <v>202</v>
      </c>
      <c r="B155" s="219">
        <v>950</v>
      </c>
      <c r="C155" s="220">
        <v>3</v>
      </c>
      <c r="D155" s="220">
        <v>14</v>
      </c>
      <c r="E155" s="213" t="s">
        <v>11</v>
      </c>
      <c r="F155" s="214" t="s">
        <v>11</v>
      </c>
      <c r="G155" s="148"/>
      <c r="H155" s="171">
        <f>H156</f>
        <v>30000</v>
      </c>
      <c r="I155" s="209">
        <f t="shared" si="11"/>
        <v>30</v>
      </c>
      <c r="J155" s="209">
        <f t="shared" si="13"/>
        <v>35</v>
      </c>
      <c r="K155" s="337">
        <f>K156</f>
        <v>35000</v>
      </c>
      <c r="L155" s="337">
        <f>L156</f>
        <v>0</v>
      </c>
      <c r="M155" s="337">
        <f t="shared" si="15"/>
        <v>0</v>
      </c>
      <c r="N155" s="144"/>
      <c r="O155" s="144"/>
    </row>
    <row r="156" spans="1:15" s="146" customFormat="1" ht="66.75" customHeight="1">
      <c r="A156" s="140" t="s">
        <v>463</v>
      </c>
      <c r="B156" s="219">
        <v>950</v>
      </c>
      <c r="C156" s="220">
        <v>3</v>
      </c>
      <c r="D156" s="220">
        <v>14</v>
      </c>
      <c r="E156" s="213">
        <v>8600000000</v>
      </c>
      <c r="F156" s="214" t="s">
        <v>11</v>
      </c>
      <c r="G156" s="221"/>
      <c r="H156" s="172">
        <f>H157+H186</f>
        <v>30000</v>
      </c>
      <c r="I156" s="222">
        <f t="shared" si="11"/>
        <v>30</v>
      </c>
      <c r="J156" s="209">
        <f t="shared" si="13"/>
        <v>35</v>
      </c>
      <c r="K156" s="339">
        <f>K157+K186</f>
        <v>35000</v>
      </c>
      <c r="L156" s="339">
        <f>L157+L186</f>
        <v>0</v>
      </c>
      <c r="M156" s="339">
        <f t="shared" si="15"/>
        <v>0</v>
      </c>
      <c r="N156" s="145"/>
      <c r="O156" s="145"/>
    </row>
    <row r="157" spans="1:15" s="146" customFormat="1" ht="12.75" customHeight="1">
      <c r="A157" s="140" t="s">
        <v>565</v>
      </c>
      <c r="B157" s="219">
        <v>950</v>
      </c>
      <c r="C157" s="220">
        <v>3</v>
      </c>
      <c r="D157" s="220">
        <v>14</v>
      </c>
      <c r="E157" s="213">
        <v>8600100000</v>
      </c>
      <c r="F157" s="214" t="s">
        <v>11</v>
      </c>
      <c r="G157" s="221"/>
      <c r="H157" s="172">
        <f>H158+H165+H179+H172</f>
        <v>30000</v>
      </c>
      <c r="I157" s="222">
        <f t="shared" si="11"/>
        <v>30</v>
      </c>
      <c r="J157" s="209">
        <f aca="true" t="shared" si="24" ref="J157:J177">K157/1000</f>
        <v>35</v>
      </c>
      <c r="K157" s="339">
        <f>K158+K165+K179</f>
        <v>35000</v>
      </c>
      <c r="L157" s="339">
        <f>L158+L165+L179</f>
        <v>0</v>
      </c>
      <c r="M157" s="339">
        <f aca="true" t="shared" si="25" ref="M157:M171">L157/1000</f>
        <v>0</v>
      </c>
      <c r="N157" s="145"/>
      <c r="O157" s="145"/>
    </row>
    <row r="158" spans="1:15" ht="42" customHeight="1">
      <c r="A158" s="158" t="s">
        <v>571</v>
      </c>
      <c r="B158" s="219">
        <v>950</v>
      </c>
      <c r="C158" s="220">
        <v>3</v>
      </c>
      <c r="D158" s="220">
        <v>14</v>
      </c>
      <c r="E158" s="213">
        <v>8600107001</v>
      </c>
      <c r="F158" s="214" t="s">
        <v>11</v>
      </c>
      <c r="G158" s="148"/>
      <c r="H158" s="171">
        <f>H159</f>
        <v>5000</v>
      </c>
      <c r="I158" s="209">
        <f t="shared" si="11"/>
        <v>5</v>
      </c>
      <c r="J158" s="209">
        <f t="shared" si="24"/>
        <v>5</v>
      </c>
      <c r="K158" s="337">
        <f aca="true" t="shared" si="26" ref="K158:L161">K159</f>
        <v>5000</v>
      </c>
      <c r="L158" s="337">
        <f t="shared" si="26"/>
        <v>0</v>
      </c>
      <c r="M158" s="339">
        <f t="shared" si="25"/>
        <v>0</v>
      </c>
      <c r="N158" s="144"/>
      <c r="O158" s="144"/>
    </row>
    <row r="159" spans="1:15" ht="24" customHeight="1">
      <c r="A159" s="140" t="s">
        <v>569</v>
      </c>
      <c r="B159" s="219">
        <v>950</v>
      </c>
      <c r="C159" s="220">
        <v>3</v>
      </c>
      <c r="D159" s="220">
        <v>14</v>
      </c>
      <c r="E159" s="213">
        <v>8600107001</v>
      </c>
      <c r="F159" s="214" t="s">
        <v>165</v>
      </c>
      <c r="G159" s="148"/>
      <c r="H159" s="171">
        <f>H160</f>
        <v>5000</v>
      </c>
      <c r="I159" s="209">
        <f t="shared" si="11"/>
        <v>5</v>
      </c>
      <c r="J159" s="209">
        <f t="shared" si="24"/>
        <v>5</v>
      </c>
      <c r="K159" s="337">
        <f t="shared" si="26"/>
        <v>5000</v>
      </c>
      <c r="L159" s="337">
        <f t="shared" si="26"/>
        <v>0</v>
      </c>
      <c r="M159" s="339">
        <f t="shared" si="25"/>
        <v>0</v>
      </c>
      <c r="N159" s="144"/>
      <c r="O159" s="144"/>
    </row>
    <row r="160" spans="1:15" ht="26.25" customHeight="1" hidden="1">
      <c r="A160" s="208" t="s">
        <v>254</v>
      </c>
      <c r="B160" s="219">
        <v>950</v>
      </c>
      <c r="C160" s="220">
        <v>3</v>
      </c>
      <c r="D160" s="220">
        <v>14</v>
      </c>
      <c r="E160" s="213">
        <v>8600107001</v>
      </c>
      <c r="F160" s="148" t="s">
        <v>255</v>
      </c>
      <c r="G160" s="148"/>
      <c r="H160" s="171">
        <f>H161</f>
        <v>5000</v>
      </c>
      <c r="I160" s="209">
        <f t="shared" si="11"/>
        <v>5</v>
      </c>
      <c r="J160" s="209">
        <f t="shared" si="24"/>
        <v>5</v>
      </c>
      <c r="K160" s="337">
        <f t="shared" si="26"/>
        <v>5000</v>
      </c>
      <c r="L160" s="337">
        <f t="shared" si="26"/>
        <v>0</v>
      </c>
      <c r="M160" s="339">
        <f t="shared" si="25"/>
        <v>0</v>
      </c>
      <c r="N160" s="144"/>
      <c r="O160" s="144"/>
    </row>
    <row r="161" spans="1:15" ht="24" customHeight="1" hidden="1">
      <c r="A161" s="208" t="s">
        <v>256</v>
      </c>
      <c r="B161" s="219">
        <v>950</v>
      </c>
      <c r="C161" s="220">
        <v>3</v>
      </c>
      <c r="D161" s="220">
        <v>14</v>
      </c>
      <c r="E161" s="213">
        <v>8600107001</v>
      </c>
      <c r="F161" s="148" t="s">
        <v>257</v>
      </c>
      <c r="G161" s="148"/>
      <c r="H161" s="171">
        <f>H162</f>
        <v>5000</v>
      </c>
      <c r="I161" s="209">
        <f t="shared" si="11"/>
        <v>5</v>
      </c>
      <c r="J161" s="209">
        <f t="shared" si="24"/>
        <v>5</v>
      </c>
      <c r="K161" s="337">
        <f t="shared" si="26"/>
        <v>5000</v>
      </c>
      <c r="L161" s="337">
        <f t="shared" si="26"/>
        <v>0</v>
      </c>
      <c r="M161" s="339">
        <f t="shared" si="25"/>
        <v>0</v>
      </c>
      <c r="N161" s="144"/>
      <c r="O161" s="144"/>
    </row>
    <row r="162" spans="1:15" ht="19.5" customHeight="1" hidden="1">
      <c r="A162" s="208" t="s">
        <v>70</v>
      </c>
      <c r="B162" s="219">
        <v>950</v>
      </c>
      <c r="C162" s="220">
        <v>3</v>
      </c>
      <c r="D162" s="220">
        <v>14</v>
      </c>
      <c r="E162" s="213">
        <v>8600107001</v>
      </c>
      <c r="F162" s="148" t="s">
        <v>257</v>
      </c>
      <c r="G162" s="148" t="s">
        <v>188</v>
      </c>
      <c r="H162" s="171">
        <f>+H163</f>
        <v>5000</v>
      </c>
      <c r="I162" s="209">
        <f t="shared" si="11"/>
        <v>5</v>
      </c>
      <c r="J162" s="209">
        <f t="shared" si="24"/>
        <v>5</v>
      </c>
      <c r="K162" s="337">
        <f>K163</f>
        <v>5000</v>
      </c>
      <c r="L162" s="337">
        <f>L163</f>
        <v>0</v>
      </c>
      <c r="M162" s="339">
        <f t="shared" si="25"/>
        <v>0</v>
      </c>
      <c r="N162" s="144"/>
      <c r="O162" s="144"/>
    </row>
    <row r="163" spans="1:15" ht="15" hidden="1">
      <c r="A163" s="208" t="s">
        <v>191</v>
      </c>
      <c r="B163" s="219">
        <v>950</v>
      </c>
      <c r="C163" s="220">
        <v>3</v>
      </c>
      <c r="D163" s="220">
        <v>14</v>
      </c>
      <c r="E163" s="213">
        <v>8600107001</v>
      </c>
      <c r="F163" s="148" t="s">
        <v>257</v>
      </c>
      <c r="G163" s="148" t="s">
        <v>192</v>
      </c>
      <c r="H163" s="175">
        <f>H164</f>
        <v>5000</v>
      </c>
      <c r="I163" s="209">
        <f t="shared" si="11"/>
        <v>5</v>
      </c>
      <c r="J163" s="209">
        <f t="shared" si="24"/>
        <v>5</v>
      </c>
      <c r="K163" s="337">
        <f>K164</f>
        <v>5000</v>
      </c>
      <c r="L163" s="337">
        <f>L164</f>
        <v>0</v>
      </c>
      <c r="M163" s="339">
        <f t="shared" si="25"/>
        <v>0</v>
      </c>
      <c r="N163" s="144"/>
      <c r="O163" s="144"/>
    </row>
    <row r="164" spans="1:15" ht="15" hidden="1">
      <c r="A164" s="158" t="s">
        <v>324</v>
      </c>
      <c r="B164" s="219">
        <v>950</v>
      </c>
      <c r="C164" s="220">
        <v>3</v>
      </c>
      <c r="D164" s="220">
        <v>14</v>
      </c>
      <c r="E164" s="213">
        <v>8600107001</v>
      </c>
      <c r="F164" s="148" t="s">
        <v>257</v>
      </c>
      <c r="G164" s="148" t="s">
        <v>316</v>
      </c>
      <c r="H164" s="175">
        <v>5000</v>
      </c>
      <c r="I164" s="209">
        <f t="shared" si="11"/>
        <v>5</v>
      </c>
      <c r="J164" s="209">
        <f t="shared" si="24"/>
        <v>5</v>
      </c>
      <c r="K164" s="337">
        <v>5000</v>
      </c>
      <c r="L164" s="337">
        <v>0</v>
      </c>
      <c r="M164" s="339">
        <f t="shared" si="25"/>
        <v>0</v>
      </c>
      <c r="N164" s="144"/>
      <c r="O164" s="144"/>
    </row>
    <row r="165" spans="1:15" ht="27">
      <c r="A165" s="158" t="s">
        <v>572</v>
      </c>
      <c r="B165" s="219">
        <v>950</v>
      </c>
      <c r="C165" s="220">
        <v>3</v>
      </c>
      <c r="D165" s="220">
        <v>14</v>
      </c>
      <c r="E165" s="213">
        <v>8600107002</v>
      </c>
      <c r="F165" s="214"/>
      <c r="G165" s="148"/>
      <c r="H165" s="175">
        <f aca="true" t="shared" si="27" ref="H165:H170">H166</f>
        <v>5000</v>
      </c>
      <c r="I165" s="209">
        <f aca="true" t="shared" si="28" ref="I165:I228">H165/1000</f>
        <v>5</v>
      </c>
      <c r="J165" s="209">
        <f t="shared" si="24"/>
        <v>10</v>
      </c>
      <c r="K165" s="209">
        <f aca="true" t="shared" si="29" ref="K165:L170">K166</f>
        <v>10000</v>
      </c>
      <c r="L165" s="209">
        <f t="shared" si="29"/>
        <v>0</v>
      </c>
      <c r="M165" s="339">
        <f t="shared" si="25"/>
        <v>0</v>
      </c>
      <c r="N165" s="144"/>
      <c r="O165" s="144"/>
    </row>
    <row r="166" spans="1:15" ht="27">
      <c r="A166" s="140" t="s">
        <v>569</v>
      </c>
      <c r="B166" s="219">
        <v>950</v>
      </c>
      <c r="C166" s="220">
        <v>3</v>
      </c>
      <c r="D166" s="220">
        <v>14</v>
      </c>
      <c r="E166" s="213">
        <v>8600107002</v>
      </c>
      <c r="F166" s="214" t="s">
        <v>165</v>
      </c>
      <c r="G166" s="148"/>
      <c r="H166" s="175">
        <f t="shared" si="27"/>
        <v>5000</v>
      </c>
      <c r="I166" s="209">
        <f t="shared" si="28"/>
        <v>5</v>
      </c>
      <c r="J166" s="209">
        <f t="shared" si="24"/>
        <v>10</v>
      </c>
      <c r="K166" s="209">
        <f t="shared" si="29"/>
        <v>10000</v>
      </c>
      <c r="L166" s="209">
        <f t="shared" si="29"/>
        <v>0</v>
      </c>
      <c r="M166" s="339">
        <f t="shared" si="25"/>
        <v>0</v>
      </c>
      <c r="N166" s="144"/>
      <c r="O166" s="131"/>
    </row>
    <row r="167" spans="1:15" ht="27" hidden="1">
      <c r="A167" s="208" t="s">
        <v>254</v>
      </c>
      <c r="B167" s="219">
        <v>950</v>
      </c>
      <c r="C167" s="220">
        <v>3</v>
      </c>
      <c r="D167" s="220">
        <v>14</v>
      </c>
      <c r="E167" s="213">
        <v>8600107002</v>
      </c>
      <c r="F167" s="148" t="s">
        <v>255</v>
      </c>
      <c r="G167" s="148"/>
      <c r="H167" s="175">
        <f t="shared" si="27"/>
        <v>5000</v>
      </c>
      <c r="I167" s="209">
        <f t="shared" si="28"/>
        <v>5</v>
      </c>
      <c r="J167" s="209">
        <f t="shared" si="24"/>
        <v>10</v>
      </c>
      <c r="K167" s="209">
        <f t="shared" si="29"/>
        <v>10000</v>
      </c>
      <c r="L167" s="209">
        <f t="shared" si="29"/>
        <v>0</v>
      </c>
      <c r="M167" s="339">
        <f t="shared" si="25"/>
        <v>0</v>
      </c>
      <c r="N167" s="144"/>
      <c r="O167" s="144"/>
    </row>
    <row r="168" spans="1:15" ht="27" hidden="1">
      <c r="A168" s="208" t="s">
        <v>256</v>
      </c>
      <c r="B168" s="219">
        <v>950</v>
      </c>
      <c r="C168" s="220">
        <v>3</v>
      </c>
      <c r="D168" s="220">
        <v>14</v>
      </c>
      <c r="E168" s="213">
        <v>8600107002</v>
      </c>
      <c r="F168" s="148" t="s">
        <v>257</v>
      </c>
      <c r="G168" s="148"/>
      <c r="H168" s="175">
        <f t="shared" si="27"/>
        <v>5000</v>
      </c>
      <c r="I168" s="209">
        <f t="shared" si="28"/>
        <v>5</v>
      </c>
      <c r="J168" s="209">
        <f t="shared" si="24"/>
        <v>10</v>
      </c>
      <c r="K168" s="209">
        <f t="shared" si="29"/>
        <v>10000</v>
      </c>
      <c r="L168" s="209">
        <f t="shared" si="29"/>
        <v>0</v>
      </c>
      <c r="M168" s="339">
        <f t="shared" si="25"/>
        <v>0</v>
      </c>
      <c r="N168" s="144"/>
      <c r="O168" s="144"/>
    </row>
    <row r="169" spans="1:15" ht="15" hidden="1">
      <c r="A169" s="208" t="s">
        <v>70</v>
      </c>
      <c r="B169" s="219">
        <v>950</v>
      </c>
      <c r="C169" s="220">
        <v>3</v>
      </c>
      <c r="D169" s="220">
        <v>14</v>
      </c>
      <c r="E169" s="213">
        <v>8600107002</v>
      </c>
      <c r="F169" s="148" t="s">
        <v>257</v>
      </c>
      <c r="G169" s="148" t="s">
        <v>188</v>
      </c>
      <c r="H169" s="175">
        <f t="shared" si="27"/>
        <v>5000</v>
      </c>
      <c r="I169" s="209">
        <f t="shared" si="28"/>
        <v>5</v>
      </c>
      <c r="J169" s="209">
        <f t="shared" si="24"/>
        <v>10</v>
      </c>
      <c r="K169" s="209">
        <f t="shared" si="29"/>
        <v>10000</v>
      </c>
      <c r="L169" s="209">
        <f t="shared" si="29"/>
        <v>0</v>
      </c>
      <c r="M169" s="339">
        <f t="shared" si="25"/>
        <v>0</v>
      </c>
      <c r="N169" s="144"/>
      <c r="O169" s="144"/>
    </row>
    <row r="170" spans="1:15" ht="15" hidden="1">
      <c r="A170" s="208" t="s">
        <v>191</v>
      </c>
      <c r="B170" s="219">
        <v>950</v>
      </c>
      <c r="C170" s="220">
        <v>3</v>
      </c>
      <c r="D170" s="220">
        <v>14</v>
      </c>
      <c r="E170" s="213">
        <v>8600107002</v>
      </c>
      <c r="F170" s="148" t="s">
        <v>257</v>
      </c>
      <c r="G170" s="148" t="s">
        <v>192</v>
      </c>
      <c r="H170" s="175">
        <f t="shared" si="27"/>
        <v>5000</v>
      </c>
      <c r="I170" s="209">
        <f t="shared" si="28"/>
        <v>5</v>
      </c>
      <c r="J170" s="209">
        <f t="shared" si="24"/>
        <v>10</v>
      </c>
      <c r="K170" s="209">
        <f t="shared" si="29"/>
        <v>10000</v>
      </c>
      <c r="L170" s="209">
        <f t="shared" si="29"/>
        <v>0</v>
      </c>
      <c r="M170" s="339">
        <f t="shared" si="25"/>
        <v>0</v>
      </c>
      <c r="N170" s="144"/>
      <c r="O170" s="144"/>
    </row>
    <row r="171" spans="1:15" ht="15" hidden="1">
      <c r="A171" s="158" t="s">
        <v>324</v>
      </c>
      <c r="B171" s="219">
        <v>950</v>
      </c>
      <c r="C171" s="220">
        <v>3</v>
      </c>
      <c r="D171" s="220">
        <v>14</v>
      </c>
      <c r="E171" s="213">
        <v>8600107002</v>
      </c>
      <c r="F171" s="148" t="s">
        <v>257</v>
      </c>
      <c r="G171" s="148" t="s">
        <v>316</v>
      </c>
      <c r="H171" s="175">
        <v>5000</v>
      </c>
      <c r="I171" s="209">
        <v>0</v>
      </c>
      <c r="J171" s="209">
        <f t="shared" si="24"/>
        <v>10</v>
      </c>
      <c r="K171" s="209">
        <v>10000</v>
      </c>
      <c r="L171" s="209">
        <v>0</v>
      </c>
      <c r="M171" s="339">
        <f t="shared" si="25"/>
        <v>0</v>
      </c>
      <c r="N171" s="144"/>
      <c r="O171" s="144"/>
    </row>
    <row r="172" spans="1:15" ht="39.75" hidden="1">
      <c r="A172" s="158" t="s">
        <v>346</v>
      </c>
      <c r="B172" s="219">
        <v>950</v>
      </c>
      <c r="C172" s="220">
        <v>3</v>
      </c>
      <c r="D172" s="220">
        <v>14</v>
      </c>
      <c r="E172" s="213">
        <v>8600107006</v>
      </c>
      <c r="F172" s="148"/>
      <c r="G172" s="148"/>
      <c r="H172" s="175">
        <f aca="true" t="shared" si="30" ref="H172:H177">H173</f>
        <v>0</v>
      </c>
      <c r="I172" s="209">
        <f t="shared" si="28"/>
        <v>0</v>
      </c>
      <c r="J172" s="209">
        <f t="shared" si="24"/>
        <v>0</v>
      </c>
      <c r="K172" s="209">
        <f>K173</f>
        <v>0</v>
      </c>
      <c r="L172" s="209">
        <f>L173</f>
        <v>0</v>
      </c>
      <c r="M172" s="339">
        <v>0</v>
      </c>
      <c r="N172" s="144"/>
      <c r="O172" s="144"/>
    </row>
    <row r="173" spans="1:15" ht="26.25" hidden="1">
      <c r="A173" s="128" t="s">
        <v>299</v>
      </c>
      <c r="B173" s="219">
        <v>950</v>
      </c>
      <c r="C173" s="220">
        <v>3</v>
      </c>
      <c r="D173" s="220">
        <v>14</v>
      </c>
      <c r="E173" s="213">
        <v>8600107006</v>
      </c>
      <c r="F173" s="214" t="s">
        <v>165</v>
      </c>
      <c r="G173" s="148"/>
      <c r="H173" s="175">
        <f t="shared" si="30"/>
        <v>0</v>
      </c>
      <c r="I173" s="209">
        <f t="shared" si="28"/>
        <v>0</v>
      </c>
      <c r="J173" s="209">
        <f t="shared" si="24"/>
        <v>0</v>
      </c>
      <c r="K173" s="209">
        <f>K174</f>
        <v>0</v>
      </c>
      <c r="L173" s="209">
        <f>L174</f>
        <v>0</v>
      </c>
      <c r="M173" s="339">
        <v>0</v>
      </c>
      <c r="N173" s="144"/>
      <c r="O173" s="144"/>
    </row>
    <row r="174" spans="1:15" ht="27" hidden="1">
      <c r="A174" s="208" t="s">
        <v>254</v>
      </c>
      <c r="B174" s="219">
        <v>950</v>
      </c>
      <c r="C174" s="220">
        <v>3</v>
      </c>
      <c r="D174" s="220">
        <v>14</v>
      </c>
      <c r="E174" s="213">
        <v>8600107006</v>
      </c>
      <c r="F174" s="148" t="s">
        <v>255</v>
      </c>
      <c r="G174" s="148"/>
      <c r="H174" s="175">
        <f t="shared" si="30"/>
        <v>0</v>
      </c>
      <c r="I174" s="209">
        <f t="shared" si="28"/>
        <v>0</v>
      </c>
      <c r="J174" s="209">
        <f t="shared" si="24"/>
        <v>0</v>
      </c>
      <c r="K174" s="337"/>
      <c r="L174" s="337"/>
      <c r="M174" s="339"/>
      <c r="N174" s="144"/>
      <c r="O174" s="144"/>
    </row>
    <row r="175" spans="1:15" ht="27" hidden="1">
      <c r="A175" s="208" t="s">
        <v>256</v>
      </c>
      <c r="B175" s="219">
        <v>950</v>
      </c>
      <c r="C175" s="220">
        <v>3</v>
      </c>
      <c r="D175" s="220">
        <v>14</v>
      </c>
      <c r="E175" s="213">
        <v>8600107006</v>
      </c>
      <c r="F175" s="148" t="s">
        <v>257</v>
      </c>
      <c r="G175" s="148"/>
      <c r="H175" s="175">
        <f t="shared" si="30"/>
        <v>0</v>
      </c>
      <c r="I175" s="209">
        <f t="shared" si="28"/>
        <v>0</v>
      </c>
      <c r="J175" s="209">
        <f t="shared" si="24"/>
        <v>0</v>
      </c>
      <c r="K175" s="337"/>
      <c r="L175" s="337"/>
      <c r="M175" s="339"/>
      <c r="N175" s="144"/>
      <c r="O175" s="144"/>
    </row>
    <row r="176" spans="1:15" ht="15" hidden="1">
      <c r="A176" s="208" t="s">
        <v>70</v>
      </c>
      <c r="B176" s="219">
        <v>950</v>
      </c>
      <c r="C176" s="220">
        <v>3</v>
      </c>
      <c r="D176" s="220">
        <v>14</v>
      </c>
      <c r="E176" s="213">
        <v>8600107006</v>
      </c>
      <c r="F176" s="148" t="s">
        <v>257</v>
      </c>
      <c r="G176" s="148" t="s">
        <v>188</v>
      </c>
      <c r="H176" s="175">
        <f t="shared" si="30"/>
        <v>0</v>
      </c>
      <c r="I176" s="209">
        <f t="shared" si="28"/>
        <v>0</v>
      </c>
      <c r="J176" s="209">
        <f t="shared" si="24"/>
        <v>0</v>
      </c>
      <c r="K176" s="337"/>
      <c r="L176" s="337"/>
      <c r="M176" s="339"/>
      <c r="N176" s="144"/>
      <c r="O176" s="144"/>
    </row>
    <row r="177" spans="1:15" ht="15" hidden="1">
      <c r="A177" s="212" t="s">
        <v>191</v>
      </c>
      <c r="B177" s="219">
        <v>950</v>
      </c>
      <c r="C177" s="220">
        <v>3</v>
      </c>
      <c r="D177" s="220">
        <v>14</v>
      </c>
      <c r="E177" s="213">
        <v>8600107006</v>
      </c>
      <c r="F177" s="148" t="s">
        <v>257</v>
      </c>
      <c r="G177" s="148" t="s">
        <v>192</v>
      </c>
      <c r="H177" s="175">
        <f t="shared" si="30"/>
        <v>0</v>
      </c>
      <c r="I177" s="209">
        <f t="shared" si="28"/>
        <v>0</v>
      </c>
      <c r="J177" s="209">
        <f t="shared" si="24"/>
        <v>0</v>
      </c>
      <c r="K177" s="337"/>
      <c r="L177" s="337"/>
      <c r="M177" s="339"/>
      <c r="N177" s="144"/>
      <c r="O177" s="144"/>
    </row>
    <row r="178" spans="1:15" ht="15" hidden="1">
      <c r="A178" s="158" t="s">
        <v>324</v>
      </c>
      <c r="B178" s="219">
        <v>950</v>
      </c>
      <c r="C178" s="220">
        <v>3</v>
      </c>
      <c r="D178" s="220">
        <v>14</v>
      </c>
      <c r="E178" s="213">
        <v>8600107006</v>
      </c>
      <c r="F178" s="148" t="s">
        <v>257</v>
      </c>
      <c r="G178" s="148" t="s">
        <v>316</v>
      </c>
      <c r="H178" s="175">
        <v>0</v>
      </c>
      <c r="I178" s="209">
        <f t="shared" si="28"/>
        <v>0</v>
      </c>
      <c r="J178" s="209"/>
      <c r="K178" s="337"/>
      <c r="L178" s="337"/>
      <c r="M178" s="339"/>
      <c r="N178" s="144"/>
      <c r="O178" s="144"/>
    </row>
    <row r="179" spans="1:15" ht="15">
      <c r="A179" s="158" t="s">
        <v>401</v>
      </c>
      <c r="B179" s="219">
        <v>950</v>
      </c>
      <c r="C179" s="220">
        <v>3</v>
      </c>
      <c r="D179" s="220">
        <v>14</v>
      </c>
      <c r="E179" s="213">
        <v>8600107011</v>
      </c>
      <c r="F179" s="203"/>
      <c r="G179" s="203"/>
      <c r="H179" s="202">
        <f aca="true" t="shared" si="31" ref="H179:H184">H180</f>
        <v>20000</v>
      </c>
      <c r="I179" s="209">
        <f t="shared" si="28"/>
        <v>20</v>
      </c>
      <c r="J179" s="209">
        <f aca="true" t="shared" si="32" ref="J179:J185">K179/1000</f>
        <v>20</v>
      </c>
      <c r="K179" s="206">
        <f aca="true" t="shared" si="33" ref="K179:L184">K180</f>
        <v>20000</v>
      </c>
      <c r="L179" s="206">
        <f t="shared" si="33"/>
        <v>0</v>
      </c>
      <c r="M179" s="209">
        <f aca="true" t="shared" si="34" ref="M179:M204">L179/1000</f>
        <v>0</v>
      </c>
      <c r="N179" s="144"/>
      <c r="O179" s="144"/>
    </row>
    <row r="180" spans="1:15" ht="27">
      <c r="A180" s="140" t="s">
        <v>569</v>
      </c>
      <c r="B180" s="219">
        <v>950</v>
      </c>
      <c r="C180" s="220">
        <v>3</v>
      </c>
      <c r="D180" s="220">
        <v>14</v>
      </c>
      <c r="E180" s="213">
        <v>8600107011</v>
      </c>
      <c r="F180" s="214" t="s">
        <v>165</v>
      </c>
      <c r="G180" s="148"/>
      <c r="H180" s="175">
        <f t="shared" si="31"/>
        <v>20000</v>
      </c>
      <c r="I180" s="209">
        <f t="shared" si="28"/>
        <v>20</v>
      </c>
      <c r="J180" s="209">
        <f t="shared" si="32"/>
        <v>20</v>
      </c>
      <c r="K180" s="209">
        <f t="shared" si="33"/>
        <v>20000</v>
      </c>
      <c r="L180" s="209">
        <f t="shared" si="33"/>
        <v>0</v>
      </c>
      <c r="M180" s="209">
        <f t="shared" si="34"/>
        <v>0</v>
      </c>
      <c r="N180" s="144"/>
      <c r="O180" s="144"/>
    </row>
    <row r="181" spans="1:15" ht="27" hidden="1">
      <c r="A181" s="208" t="s">
        <v>254</v>
      </c>
      <c r="B181" s="219">
        <v>950</v>
      </c>
      <c r="C181" s="220">
        <v>3</v>
      </c>
      <c r="D181" s="220">
        <v>14</v>
      </c>
      <c r="E181" s="213">
        <v>8600107011</v>
      </c>
      <c r="F181" s="148" t="s">
        <v>255</v>
      </c>
      <c r="G181" s="148"/>
      <c r="H181" s="175">
        <f t="shared" si="31"/>
        <v>20000</v>
      </c>
      <c r="I181" s="209">
        <f t="shared" si="28"/>
        <v>20</v>
      </c>
      <c r="J181" s="206">
        <f t="shared" si="32"/>
        <v>20</v>
      </c>
      <c r="K181" s="209">
        <f t="shared" si="33"/>
        <v>20000</v>
      </c>
      <c r="L181" s="209">
        <f t="shared" si="33"/>
        <v>0</v>
      </c>
      <c r="M181" s="209">
        <f t="shared" si="34"/>
        <v>0</v>
      </c>
      <c r="N181" s="144"/>
      <c r="O181" s="144"/>
    </row>
    <row r="182" spans="1:15" ht="27" hidden="1">
      <c r="A182" s="208" t="s">
        <v>256</v>
      </c>
      <c r="B182" s="219">
        <v>950</v>
      </c>
      <c r="C182" s="220">
        <v>3</v>
      </c>
      <c r="D182" s="220">
        <v>14</v>
      </c>
      <c r="E182" s="213">
        <v>8600107011</v>
      </c>
      <c r="F182" s="148" t="s">
        <v>257</v>
      </c>
      <c r="G182" s="148"/>
      <c r="H182" s="175">
        <f t="shared" si="31"/>
        <v>20000</v>
      </c>
      <c r="I182" s="209">
        <f t="shared" si="28"/>
        <v>20</v>
      </c>
      <c r="J182" s="206">
        <f t="shared" si="32"/>
        <v>20</v>
      </c>
      <c r="K182" s="209">
        <f t="shared" si="33"/>
        <v>20000</v>
      </c>
      <c r="L182" s="209">
        <f t="shared" si="33"/>
        <v>0</v>
      </c>
      <c r="M182" s="209">
        <f t="shared" si="34"/>
        <v>0</v>
      </c>
      <c r="N182" s="144"/>
      <c r="O182" s="144"/>
    </row>
    <row r="183" spans="1:15" ht="15" hidden="1">
      <c r="A183" s="208" t="s">
        <v>70</v>
      </c>
      <c r="B183" s="219">
        <v>950</v>
      </c>
      <c r="C183" s="220">
        <v>3</v>
      </c>
      <c r="D183" s="220">
        <v>14</v>
      </c>
      <c r="E183" s="213">
        <v>8600107011</v>
      </c>
      <c r="F183" s="148" t="s">
        <v>257</v>
      </c>
      <c r="G183" s="148" t="s">
        <v>188</v>
      </c>
      <c r="H183" s="175">
        <f t="shared" si="31"/>
        <v>20000</v>
      </c>
      <c r="I183" s="209">
        <f t="shared" si="28"/>
        <v>20</v>
      </c>
      <c r="J183" s="206">
        <f t="shared" si="32"/>
        <v>20</v>
      </c>
      <c r="K183" s="209">
        <f t="shared" si="33"/>
        <v>20000</v>
      </c>
      <c r="L183" s="209">
        <f t="shared" si="33"/>
        <v>0</v>
      </c>
      <c r="M183" s="209">
        <f t="shared" si="34"/>
        <v>0</v>
      </c>
      <c r="N183" s="144"/>
      <c r="O183" s="144"/>
    </row>
    <row r="184" spans="1:15" ht="15" hidden="1">
      <c r="A184" s="212" t="s">
        <v>191</v>
      </c>
      <c r="B184" s="219">
        <v>950</v>
      </c>
      <c r="C184" s="220">
        <v>3</v>
      </c>
      <c r="D184" s="220">
        <v>14</v>
      </c>
      <c r="E184" s="213">
        <v>8600107011</v>
      </c>
      <c r="F184" s="148" t="s">
        <v>257</v>
      </c>
      <c r="G184" s="148" t="s">
        <v>192</v>
      </c>
      <c r="H184" s="175">
        <f t="shared" si="31"/>
        <v>20000</v>
      </c>
      <c r="I184" s="209">
        <f t="shared" si="28"/>
        <v>20</v>
      </c>
      <c r="J184" s="206">
        <f t="shared" si="32"/>
        <v>20</v>
      </c>
      <c r="K184" s="209">
        <f t="shared" si="33"/>
        <v>20000</v>
      </c>
      <c r="L184" s="209">
        <f t="shared" si="33"/>
        <v>0</v>
      </c>
      <c r="M184" s="209">
        <f t="shared" si="34"/>
        <v>0</v>
      </c>
      <c r="N184" s="144"/>
      <c r="O184" s="144"/>
    </row>
    <row r="185" spans="1:15" ht="15" hidden="1">
      <c r="A185" s="158" t="s">
        <v>324</v>
      </c>
      <c r="B185" s="219">
        <v>950</v>
      </c>
      <c r="C185" s="220">
        <v>3</v>
      </c>
      <c r="D185" s="220">
        <v>14</v>
      </c>
      <c r="E185" s="213">
        <v>8600107011</v>
      </c>
      <c r="F185" s="148" t="s">
        <v>257</v>
      </c>
      <c r="G185" s="148" t="s">
        <v>316</v>
      </c>
      <c r="H185" s="175">
        <v>20000</v>
      </c>
      <c r="I185" s="209">
        <f t="shared" si="28"/>
        <v>20</v>
      </c>
      <c r="J185" s="206">
        <f t="shared" si="32"/>
        <v>20</v>
      </c>
      <c r="K185" s="209">
        <v>20000</v>
      </c>
      <c r="L185" s="209">
        <v>0</v>
      </c>
      <c r="M185" s="209">
        <f t="shared" si="34"/>
        <v>0</v>
      </c>
      <c r="N185" s="144"/>
      <c r="O185" s="144"/>
    </row>
    <row r="186" spans="1:15" ht="27" hidden="1">
      <c r="A186" s="158" t="s">
        <v>466</v>
      </c>
      <c r="B186" s="219">
        <v>950</v>
      </c>
      <c r="C186" s="220">
        <v>3</v>
      </c>
      <c r="D186" s="220">
        <v>14</v>
      </c>
      <c r="E186" s="213">
        <v>8600307003</v>
      </c>
      <c r="F186" s="148"/>
      <c r="G186" s="148"/>
      <c r="H186" s="175">
        <f aca="true" t="shared" si="35" ref="H186:H192">H187</f>
        <v>0</v>
      </c>
      <c r="I186" s="209">
        <f t="shared" si="28"/>
        <v>0</v>
      </c>
      <c r="J186" s="209">
        <v>0</v>
      </c>
      <c r="K186" s="209">
        <f aca="true" t="shared" si="36" ref="K186:L188">K187</f>
        <v>0</v>
      </c>
      <c r="L186" s="209">
        <f t="shared" si="36"/>
        <v>0</v>
      </c>
      <c r="M186" s="209">
        <v>0</v>
      </c>
      <c r="N186" s="144"/>
      <c r="O186" s="144"/>
    </row>
    <row r="187" spans="1:15" ht="27" hidden="1">
      <c r="A187" s="158" t="s">
        <v>467</v>
      </c>
      <c r="B187" s="219">
        <v>950</v>
      </c>
      <c r="C187" s="220">
        <v>3</v>
      </c>
      <c r="D187" s="220">
        <v>14</v>
      </c>
      <c r="E187" s="213">
        <v>8600307003</v>
      </c>
      <c r="F187" s="148"/>
      <c r="G187" s="148"/>
      <c r="H187" s="175">
        <f t="shared" si="35"/>
        <v>0</v>
      </c>
      <c r="I187" s="209">
        <f t="shared" si="28"/>
        <v>0</v>
      </c>
      <c r="J187" s="209">
        <v>0</v>
      </c>
      <c r="K187" s="209">
        <f t="shared" si="36"/>
        <v>0</v>
      </c>
      <c r="L187" s="209">
        <f t="shared" si="36"/>
        <v>0</v>
      </c>
      <c r="M187" s="209">
        <v>0</v>
      </c>
      <c r="N187" s="144"/>
      <c r="O187" s="144"/>
    </row>
    <row r="188" spans="1:15" ht="27" hidden="1">
      <c r="A188" s="140" t="s">
        <v>233</v>
      </c>
      <c r="B188" s="219">
        <v>950</v>
      </c>
      <c r="C188" s="220">
        <v>3</v>
      </c>
      <c r="D188" s="220">
        <v>14</v>
      </c>
      <c r="E188" s="213">
        <v>8600307003</v>
      </c>
      <c r="F188" s="214" t="s">
        <v>165</v>
      </c>
      <c r="G188" s="148"/>
      <c r="H188" s="175">
        <f t="shared" si="35"/>
        <v>0</v>
      </c>
      <c r="I188" s="209">
        <f t="shared" si="28"/>
        <v>0</v>
      </c>
      <c r="J188" s="209">
        <v>0</v>
      </c>
      <c r="K188" s="209">
        <f t="shared" si="36"/>
        <v>0</v>
      </c>
      <c r="L188" s="209">
        <f t="shared" si="36"/>
        <v>0</v>
      </c>
      <c r="M188" s="209">
        <v>0</v>
      </c>
      <c r="N188" s="144"/>
      <c r="O188" s="144"/>
    </row>
    <row r="189" spans="1:15" ht="27" hidden="1">
      <c r="A189" s="208" t="s">
        <v>254</v>
      </c>
      <c r="B189" s="219">
        <v>950</v>
      </c>
      <c r="C189" s="220">
        <v>3</v>
      </c>
      <c r="D189" s="220">
        <v>14</v>
      </c>
      <c r="E189" s="213">
        <v>8600307003</v>
      </c>
      <c r="F189" s="148" t="s">
        <v>255</v>
      </c>
      <c r="G189" s="148"/>
      <c r="H189" s="175">
        <f t="shared" si="35"/>
        <v>0</v>
      </c>
      <c r="I189" s="209">
        <f t="shared" si="28"/>
        <v>0</v>
      </c>
      <c r="J189" s="206"/>
      <c r="K189" s="209"/>
      <c r="L189" s="209"/>
      <c r="M189" s="209"/>
      <c r="N189" s="144"/>
      <c r="O189" s="144"/>
    </row>
    <row r="190" spans="1:15" ht="27" hidden="1">
      <c r="A190" s="208" t="s">
        <v>256</v>
      </c>
      <c r="B190" s="219">
        <v>950</v>
      </c>
      <c r="C190" s="220">
        <v>3</v>
      </c>
      <c r="D190" s="220">
        <v>14</v>
      </c>
      <c r="E190" s="213">
        <v>8600307003</v>
      </c>
      <c r="F190" s="148" t="s">
        <v>257</v>
      </c>
      <c r="G190" s="148"/>
      <c r="H190" s="175">
        <f t="shared" si="35"/>
        <v>0</v>
      </c>
      <c r="I190" s="209">
        <f t="shared" si="28"/>
        <v>0</v>
      </c>
      <c r="J190" s="206"/>
      <c r="K190" s="209"/>
      <c r="L190" s="209"/>
      <c r="M190" s="209"/>
      <c r="N190" s="144"/>
      <c r="O190" s="144"/>
    </row>
    <row r="191" spans="1:15" ht="15" hidden="1">
      <c r="A191" s="208" t="s">
        <v>68</v>
      </c>
      <c r="B191" s="219">
        <v>950</v>
      </c>
      <c r="C191" s="220">
        <v>3</v>
      </c>
      <c r="D191" s="220">
        <v>14</v>
      </c>
      <c r="E191" s="213">
        <v>8600307003</v>
      </c>
      <c r="F191" s="148" t="s">
        <v>257</v>
      </c>
      <c r="G191" s="148" t="s">
        <v>165</v>
      </c>
      <c r="H191" s="175">
        <f t="shared" si="35"/>
        <v>0</v>
      </c>
      <c r="I191" s="209">
        <f t="shared" si="28"/>
        <v>0</v>
      </c>
      <c r="J191" s="206"/>
      <c r="K191" s="209"/>
      <c r="L191" s="209"/>
      <c r="M191" s="209"/>
      <c r="N191" s="144"/>
      <c r="O191" s="144"/>
    </row>
    <row r="192" spans="1:15" ht="15" hidden="1">
      <c r="A192" s="208" t="s">
        <v>176</v>
      </c>
      <c r="B192" s="219">
        <v>950</v>
      </c>
      <c r="C192" s="220">
        <v>3</v>
      </c>
      <c r="D192" s="220">
        <v>14</v>
      </c>
      <c r="E192" s="213">
        <v>8600307003</v>
      </c>
      <c r="F192" s="148" t="s">
        <v>257</v>
      </c>
      <c r="G192" s="148" t="s">
        <v>177</v>
      </c>
      <c r="H192" s="175">
        <f t="shared" si="35"/>
        <v>0</v>
      </c>
      <c r="I192" s="209">
        <f t="shared" si="28"/>
        <v>0</v>
      </c>
      <c r="J192" s="206"/>
      <c r="K192" s="209"/>
      <c r="L192" s="209"/>
      <c r="M192" s="209"/>
      <c r="N192" s="144"/>
      <c r="O192" s="144"/>
    </row>
    <row r="193" spans="1:15" ht="15" hidden="1">
      <c r="A193" s="208" t="s">
        <v>184</v>
      </c>
      <c r="B193" s="219">
        <v>950</v>
      </c>
      <c r="C193" s="220">
        <v>3</v>
      </c>
      <c r="D193" s="220">
        <v>14</v>
      </c>
      <c r="E193" s="213">
        <v>8600307003</v>
      </c>
      <c r="F193" s="148" t="s">
        <v>257</v>
      </c>
      <c r="G193" s="148" t="s">
        <v>185</v>
      </c>
      <c r="H193" s="175">
        <v>0</v>
      </c>
      <c r="I193" s="209">
        <f t="shared" si="28"/>
        <v>0</v>
      </c>
      <c r="J193" s="206"/>
      <c r="K193" s="209"/>
      <c r="L193" s="209"/>
      <c r="M193" s="209"/>
      <c r="N193" s="144"/>
      <c r="O193" s="144"/>
    </row>
    <row r="194" spans="1:15" ht="15">
      <c r="A194" s="207" t="s">
        <v>84</v>
      </c>
      <c r="B194" s="203" t="s">
        <v>201</v>
      </c>
      <c r="C194" s="203" t="s">
        <v>175</v>
      </c>
      <c r="D194" s="203"/>
      <c r="E194" s="203"/>
      <c r="F194" s="203"/>
      <c r="G194" s="203"/>
      <c r="H194" s="201">
        <f>H195+H244</f>
        <v>1603400</v>
      </c>
      <c r="I194" s="206">
        <f t="shared" si="28"/>
        <v>1603.4</v>
      </c>
      <c r="J194" s="206">
        <f aca="true" t="shared" si="37" ref="J194:J204">K194/1000</f>
        <v>1652.1</v>
      </c>
      <c r="K194" s="336">
        <f>K195</f>
        <v>1652100</v>
      </c>
      <c r="L194" s="336">
        <f>L195</f>
        <v>1709400</v>
      </c>
      <c r="M194" s="336">
        <f t="shared" si="34"/>
        <v>1709.4</v>
      </c>
      <c r="N194" s="144"/>
      <c r="O194" s="144"/>
    </row>
    <row r="195" spans="1:13" ht="15">
      <c r="A195" s="207" t="s">
        <v>74</v>
      </c>
      <c r="B195" s="203" t="s">
        <v>201</v>
      </c>
      <c r="C195" s="203" t="s">
        <v>175</v>
      </c>
      <c r="D195" s="203" t="s">
        <v>211</v>
      </c>
      <c r="E195" s="203"/>
      <c r="F195" s="203"/>
      <c r="G195" s="203"/>
      <c r="H195" s="201">
        <f>H205</f>
        <v>1603400</v>
      </c>
      <c r="I195" s="206">
        <f t="shared" si="28"/>
        <v>1603.4</v>
      </c>
      <c r="J195" s="206">
        <f t="shared" si="37"/>
        <v>1652.1</v>
      </c>
      <c r="K195" s="336">
        <f aca="true" t="shared" si="38" ref="K195:L203">K196</f>
        <v>1652100</v>
      </c>
      <c r="L195" s="336">
        <f t="shared" si="38"/>
        <v>1709400</v>
      </c>
      <c r="M195" s="336">
        <f t="shared" si="34"/>
        <v>1709.4</v>
      </c>
    </row>
    <row r="196" spans="1:13" ht="15">
      <c r="A196" s="177" t="s">
        <v>500</v>
      </c>
      <c r="B196" s="148" t="s">
        <v>201</v>
      </c>
      <c r="C196" s="148" t="s">
        <v>175</v>
      </c>
      <c r="D196" s="148" t="s">
        <v>211</v>
      </c>
      <c r="E196" s="129" t="s">
        <v>306</v>
      </c>
      <c r="F196" s="148"/>
      <c r="G196" s="148"/>
      <c r="H196" s="171">
        <f>H197</f>
        <v>0</v>
      </c>
      <c r="I196" s="209">
        <f t="shared" si="28"/>
        <v>0</v>
      </c>
      <c r="J196" s="209">
        <f t="shared" si="37"/>
        <v>1652.1</v>
      </c>
      <c r="K196" s="337">
        <f t="shared" si="38"/>
        <v>1652100</v>
      </c>
      <c r="L196" s="337">
        <f t="shared" si="38"/>
        <v>1709400</v>
      </c>
      <c r="M196" s="209">
        <f t="shared" si="34"/>
        <v>1709.4</v>
      </c>
    </row>
    <row r="197" spans="1:13" ht="32.25" customHeight="1">
      <c r="A197" s="178" t="s">
        <v>501</v>
      </c>
      <c r="B197" s="148" t="s">
        <v>201</v>
      </c>
      <c r="C197" s="148" t="s">
        <v>175</v>
      </c>
      <c r="D197" s="148" t="s">
        <v>211</v>
      </c>
      <c r="E197" s="129" t="s">
        <v>503</v>
      </c>
      <c r="F197" s="148"/>
      <c r="G197" s="148"/>
      <c r="H197" s="171">
        <f>H198</f>
        <v>0</v>
      </c>
      <c r="I197" s="209">
        <f t="shared" si="28"/>
        <v>0</v>
      </c>
      <c r="J197" s="209">
        <f t="shared" si="37"/>
        <v>1652.1</v>
      </c>
      <c r="K197" s="337">
        <f>K198</f>
        <v>1652100</v>
      </c>
      <c r="L197" s="337">
        <f>L198</f>
        <v>1709400</v>
      </c>
      <c r="M197" s="209">
        <f t="shared" si="34"/>
        <v>1709.4</v>
      </c>
    </row>
    <row r="198" spans="1:13" ht="43.5" customHeight="1">
      <c r="A198" s="178" t="s">
        <v>502</v>
      </c>
      <c r="B198" s="148"/>
      <c r="C198" s="148"/>
      <c r="D198" s="148"/>
      <c r="E198" s="129" t="s">
        <v>499</v>
      </c>
      <c r="F198" s="148"/>
      <c r="G198" s="148"/>
      <c r="H198" s="171">
        <f>H199</f>
        <v>0</v>
      </c>
      <c r="I198" s="209">
        <f t="shared" si="28"/>
        <v>0</v>
      </c>
      <c r="J198" s="209">
        <f t="shared" si="37"/>
        <v>1652.1</v>
      </c>
      <c r="K198" s="337">
        <f>K199</f>
        <v>1652100</v>
      </c>
      <c r="L198" s="337">
        <f>L199</f>
        <v>1709400</v>
      </c>
      <c r="M198" s="209">
        <f t="shared" si="34"/>
        <v>1709.4</v>
      </c>
    </row>
    <row r="199" spans="1:13" ht="32.25" customHeight="1">
      <c r="A199" s="140" t="s">
        <v>299</v>
      </c>
      <c r="B199" s="148" t="s">
        <v>201</v>
      </c>
      <c r="C199" s="148" t="s">
        <v>175</v>
      </c>
      <c r="D199" s="148" t="s">
        <v>211</v>
      </c>
      <c r="E199" s="129" t="s">
        <v>499</v>
      </c>
      <c r="F199" s="214" t="s">
        <v>165</v>
      </c>
      <c r="G199" s="148"/>
      <c r="H199" s="171">
        <f>H200</f>
        <v>0</v>
      </c>
      <c r="I199" s="209">
        <f t="shared" si="28"/>
        <v>0</v>
      </c>
      <c r="J199" s="209">
        <f t="shared" si="37"/>
        <v>1652.1</v>
      </c>
      <c r="K199" s="337">
        <f t="shared" si="38"/>
        <v>1652100</v>
      </c>
      <c r="L199" s="337">
        <f t="shared" si="38"/>
        <v>1709400</v>
      </c>
      <c r="M199" s="209">
        <f t="shared" si="34"/>
        <v>1709.4</v>
      </c>
    </row>
    <row r="200" spans="1:13" ht="32.25" customHeight="1" hidden="1">
      <c r="A200" s="208" t="s">
        <v>254</v>
      </c>
      <c r="B200" s="148" t="s">
        <v>201</v>
      </c>
      <c r="C200" s="148" t="s">
        <v>175</v>
      </c>
      <c r="D200" s="148" t="s">
        <v>211</v>
      </c>
      <c r="E200" s="129" t="s">
        <v>499</v>
      </c>
      <c r="F200" s="214">
        <v>240</v>
      </c>
      <c r="G200" s="148"/>
      <c r="H200" s="171"/>
      <c r="I200" s="209">
        <f t="shared" si="28"/>
        <v>0</v>
      </c>
      <c r="J200" s="209">
        <f t="shared" si="37"/>
        <v>1652.1</v>
      </c>
      <c r="K200" s="337">
        <f t="shared" si="38"/>
        <v>1652100</v>
      </c>
      <c r="L200" s="337">
        <f t="shared" si="38"/>
        <v>1709400</v>
      </c>
      <c r="M200" s="209">
        <f t="shared" si="34"/>
        <v>1709.4</v>
      </c>
    </row>
    <row r="201" spans="1:13" ht="32.25" customHeight="1" hidden="1">
      <c r="A201" s="208" t="s">
        <v>256</v>
      </c>
      <c r="B201" s="148" t="s">
        <v>201</v>
      </c>
      <c r="C201" s="148" t="s">
        <v>175</v>
      </c>
      <c r="D201" s="148" t="s">
        <v>211</v>
      </c>
      <c r="E201" s="129" t="s">
        <v>499</v>
      </c>
      <c r="F201" s="214">
        <v>244</v>
      </c>
      <c r="G201" s="148"/>
      <c r="H201" s="171"/>
      <c r="I201" s="209">
        <f t="shared" si="28"/>
        <v>0</v>
      </c>
      <c r="J201" s="209">
        <f t="shared" si="37"/>
        <v>1652.1</v>
      </c>
      <c r="K201" s="337">
        <f t="shared" si="38"/>
        <v>1652100</v>
      </c>
      <c r="L201" s="337">
        <f t="shared" si="38"/>
        <v>1709400</v>
      </c>
      <c r="M201" s="209">
        <f t="shared" si="34"/>
        <v>1709.4</v>
      </c>
    </row>
    <row r="202" spans="1:13" ht="15" hidden="1">
      <c r="A202" s="208" t="s">
        <v>68</v>
      </c>
      <c r="B202" s="148" t="s">
        <v>201</v>
      </c>
      <c r="C202" s="148" t="s">
        <v>175</v>
      </c>
      <c r="D202" s="148" t="s">
        <v>211</v>
      </c>
      <c r="E202" s="129" t="s">
        <v>499</v>
      </c>
      <c r="F202" s="214">
        <v>244</v>
      </c>
      <c r="G202" s="148" t="s">
        <v>165</v>
      </c>
      <c r="H202" s="171"/>
      <c r="I202" s="209">
        <f t="shared" si="28"/>
        <v>0</v>
      </c>
      <c r="J202" s="209">
        <f t="shared" si="37"/>
        <v>1652.1</v>
      </c>
      <c r="K202" s="337">
        <f t="shared" si="38"/>
        <v>1652100</v>
      </c>
      <c r="L202" s="337">
        <f t="shared" si="38"/>
        <v>1709400</v>
      </c>
      <c r="M202" s="209">
        <f t="shared" si="34"/>
        <v>1709.4</v>
      </c>
    </row>
    <row r="203" spans="1:13" ht="15" hidden="1">
      <c r="A203" s="208" t="s">
        <v>176</v>
      </c>
      <c r="B203" s="148" t="s">
        <v>201</v>
      </c>
      <c r="C203" s="148" t="s">
        <v>175</v>
      </c>
      <c r="D203" s="148" t="s">
        <v>211</v>
      </c>
      <c r="E203" s="129" t="s">
        <v>499</v>
      </c>
      <c r="F203" s="214">
        <v>244</v>
      </c>
      <c r="G203" s="148" t="s">
        <v>177</v>
      </c>
      <c r="H203" s="171"/>
      <c r="I203" s="209">
        <f t="shared" si="28"/>
        <v>0</v>
      </c>
      <c r="J203" s="209">
        <f t="shared" si="37"/>
        <v>1652.1</v>
      </c>
      <c r="K203" s="337">
        <f t="shared" si="38"/>
        <v>1652100</v>
      </c>
      <c r="L203" s="337">
        <f t="shared" si="38"/>
        <v>1709400</v>
      </c>
      <c r="M203" s="209">
        <f t="shared" si="34"/>
        <v>1709.4</v>
      </c>
    </row>
    <row r="204" spans="1:13" ht="15" hidden="1">
      <c r="A204" s="208" t="s">
        <v>182</v>
      </c>
      <c r="B204" s="148" t="s">
        <v>201</v>
      </c>
      <c r="C204" s="148" t="s">
        <v>175</v>
      </c>
      <c r="D204" s="148" t="s">
        <v>211</v>
      </c>
      <c r="E204" s="129" t="s">
        <v>499</v>
      </c>
      <c r="F204" s="214">
        <v>244</v>
      </c>
      <c r="G204" s="148" t="s">
        <v>183</v>
      </c>
      <c r="H204" s="171"/>
      <c r="I204" s="209">
        <f t="shared" si="28"/>
        <v>0</v>
      </c>
      <c r="J204" s="209">
        <f t="shared" si="37"/>
        <v>1652.1</v>
      </c>
      <c r="K204" s="337">
        <v>1652100</v>
      </c>
      <c r="L204" s="337">
        <v>1709400</v>
      </c>
      <c r="M204" s="209">
        <f t="shared" si="34"/>
        <v>1709.4</v>
      </c>
    </row>
    <row r="205" spans="1:13" ht="39.75">
      <c r="A205" s="140" t="s">
        <v>406</v>
      </c>
      <c r="B205" s="219">
        <v>950</v>
      </c>
      <c r="C205" s="220">
        <v>4</v>
      </c>
      <c r="D205" s="220">
        <v>9</v>
      </c>
      <c r="E205" s="213" t="s">
        <v>9</v>
      </c>
      <c r="F205" s="214" t="s">
        <v>11</v>
      </c>
      <c r="G205" s="148"/>
      <c r="H205" s="171">
        <f>H206+H217+H236</f>
        <v>1603400</v>
      </c>
      <c r="I205" s="209">
        <f t="shared" si="28"/>
        <v>1603.4</v>
      </c>
      <c r="J205" s="209">
        <f>K205/1000</f>
        <v>0</v>
      </c>
      <c r="K205" s="337">
        <f>K206+K217</f>
        <v>0</v>
      </c>
      <c r="L205" s="337">
        <f>L206+L217</f>
        <v>0</v>
      </c>
      <c r="M205" s="337">
        <v>0</v>
      </c>
    </row>
    <row r="206" spans="1:13" ht="39" customHeight="1">
      <c r="A206" s="140" t="s">
        <v>573</v>
      </c>
      <c r="B206" s="219">
        <v>950</v>
      </c>
      <c r="C206" s="220">
        <v>4</v>
      </c>
      <c r="D206" s="220">
        <v>9</v>
      </c>
      <c r="E206" s="213">
        <v>8900100000</v>
      </c>
      <c r="F206" s="214" t="s">
        <v>11</v>
      </c>
      <c r="G206" s="148"/>
      <c r="H206" s="171">
        <f>H207</f>
        <v>1210771.52</v>
      </c>
      <c r="I206" s="209">
        <f t="shared" si="28"/>
        <v>1210.77152</v>
      </c>
      <c r="J206" s="209">
        <f>K206/1000</f>
        <v>0</v>
      </c>
      <c r="K206" s="337">
        <f>K207</f>
        <v>0</v>
      </c>
      <c r="L206" s="337">
        <f>L207</f>
        <v>0</v>
      </c>
      <c r="M206" s="337">
        <f>L206/1000</f>
        <v>0</v>
      </c>
    </row>
    <row r="207" spans="1:13" ht="27">
      <c r="A207" s="140" t="s">
        <v>337</v>
      </c>
      <c r="B207" s="219">
        <v>950</v>
      </c>
      <c r="C207" s="220">
        <v>4</v>
      </c>
      <c r="D207" s="220">
        <v>9</v>
      </c>
      <c r="E207" s="213">
        <v>8900189001</v>
      </c>
      <c r="F207" s="214"/>
      <c r="G207" s="148"/>
      <c r="H207" s="171">
        <f>H208</f>
        <v>1210771.52</v>
      </c>
      <c r="I207" s="209">
        <f t="shared" si="28"/>
        <v>1210.77152</v>
      </c>
      <c r="J207" s="209">
        <f>K207/1000</f>
        <v>0</v>
      </c>
      <c r="K207" s="337">
        <f>K208</f>
        <v>0</v>
      </c>
      <c r="L207" s="337">
        <f>L208</f>
        <v>0</v>
      </c>
      <c r="M207" s="337">
        <v>0</v>
      </c>
    </row>
    <row r="208" spans="1:13" ht="27" customHeight="1">
      <c r="A208" s="140" t="s">
        <v>569</v>
      </c>
      <c r="B208" s="219">
        <v>950</v>
      </c>
      <c r="C208" s="220">
        <v>4</v>
      </c>
      <c r="D208" s="220">
        <v>9</v>
      </c>
      <c r="E208" s="213">
        <v>8900189001</v>
      </c>
      <c r="F208" s="214" t="s">
        <v>165</v>
      </c>
      <c r="G208" s="148"/>
      <c r="H208" s="171">
        <f>H209</f>
        <v>1210771.52</v>
      </c>
      <c r="I208" s="209">
        <f t="shared" si="28"/>
        <v>1210.77152</v>
      </c>
      <c r="J208" s="209">
        <f aca="true" t="shared" si="39" ref="J208:J213">K208/1000</f>
        <v>0</v>
      </c>
      <c r="K208" s="337">
        <f aca="true" t="shared" si="40" ref="K208:L212">K209</f>
        <v>0</v>
      </c>
      <c r="L208" s="337">
        <f t="shared" si="40"/>
        <v>0</v>
      </c>
      <c r="M208" s="337">
        <f aca="true" t="shared" si="41" ref="M208:M213">L208/1000</f>
        <v>0</v>
      </c>
    </row>
    <row r="209" spans="1:13" ht="30.75" customHeight="1" hidden="1">
      <c r="A209" s="208" t="s">
        <v>254</v>
      </c>
      <c r="B209" s="219">
        <v>950</v>
      </c>
      <c r="C209" s="220">
        <v>4</v>
      </c>
      <c r="D209" s="220">
        <v>9</v>
      </c>
      <c r="E209" s="213">
        <v>8900189001</v>
      </c>
      <c r="F209" s="214">
        <v>240</v>
      </c>
      <c r="G209" s="148"/>
      <c r="H209" s="171">
        <f>H210</f>
        <v>1210771.52</v>
      </c>
      <c r="I209" s="209">
        <f t="shared" si="28"/>
        <v>1210.77152</v>
      </c>
      <c r="J209" s="209">
        <f t="shared" si="39"/>
        <v>0</v>
      </c>
      <c r="K209" s="337">
        <f t="shared" si="40"/>
        <v>0</v>
      </c>
      <c r="L209" s="337">
        <f t="shared" si="40"/>
        <v>0</v>
      </c>
      <c r="M209" s="337">
        <f t="shared" si="41"/>
        <v>0</v>
      </c>
    </row>
    <row r="210" spans="1:13" ht="30.75" customHeight="1" hidden="1">
      <c r="A210" s="208" t="s">
        <v>256</v>
      </c>
      <c r="B210" s="219">
        <v>950</v>
      </c>
      <c r="C210" s="220">
        <v>4</v>
      </c>
      <c r="D210" s="220">
        <v>9</v>
      </c>
      <c r="E210" s="213">
        <v>8900189001</v>
      </c>
      <c r="F210" s="214">
        <v>244</v>
      </c>
      <c r="G210" s="148"/>
      <c r="H210" s="171">
        <f>H211+H215</f>
        <v>1210771.52</v>
      </c>
      <c r="I210" s="209">
        <f t="shared" si="28"/>
        <v>1210.77152</v>
      </c>
      <c r="J210" s="209">
        <f t="shared" si="39"/>
        <v>0</v>
      </c>
      <c r="K210" s="337">
        <f t="shared" si="40"/>
        <v>0</v>
      </c>
      <c r="L210" s="337">
        <f t="shared" si="40"/>
        <v>0</v>
      </c>
      <c r="M210" s="337">
        <f t="shared" si="41"/>
        <v>0</v>
      </c>
    </row>
    <row r="211" spans="1:13" ht="15" customHeight="1" hidden="1">
      <c r="A211" s="208" t="s">
        <v>68</v>
      </c>
      <c r="B211" s="219">
        <v>950</v>
      </c>
      <c r="C211" s="220">
        <v>4</v>
      </c>
      <c r="D211" s="220">
        <v>9</v>
      </c>
      <c r="E211" s="213">
        <v>8900189001</v>
      </c>
      <c r="F211" s="214">
        <v>244</v>
      </c>
      <c r="G211" s="148" t="s">
        <v>165</v>
      </c>
      <c r="H211" s="171">
        <f>H212</f>
        <v>1210771.52</v>
      </c>
      <c r="I211" s="209">
        <f t="shared" si="28"/>
        <v>1210.77152</v>
      </c>
      <c r="J211" s="209">
        <f t="shared" si="39"/>
        <v>0</v>
      </c>
      <c r="K211" s="337">
        <f t="shared" si="40"/>
        <v>0</v>
      </c>
      <c r="L211" s="337">
        <f t="shared" si="40"/>
        <v>0</v>
      </c>
      <c r="M211" s="337">
        <f t="shared" si="41"/>
        <v>0</v>
      </c>
    </row>
    <row r="212" spans="1:13" ht="18" customHeight="1" hidden="1">
      <c r="A212" s="208" t="s">
        <v>176</v>
      </c>
      <c r="B212" s="219">
        <v>950</v>
      </c>
      <c r="C212" s="220">
        <v>4</v>
      </c>
      <c r="D212" s="220">
        <v>9</v>
      </c>
      <c r="E212" s="213">
        <v>8900189001</v>
      </c>
      <c r="F212" s="214">
        <v>244</v>
      </c>
      <c r="G212" s="148" t="s">
        <v>177</v>
      </c>
      <c r="H212" s="171">
        <f>H213+H214</f>
        <v>1210771.52</v>
      </c>
      <c r="I212" s="209">
        <f t="shared" si="28"/>
        <v>1210.77152</v>
      </c>
      <c r="J212" s="209">
        <f t="shared" si="39"/>
        <v>0</v>
      </c>
      <c r="K212" s="337">
        <f t="shared" si="40"/>
        <v>0</v>
      </c>
      <c r="L212" s="337">
        <f t="shared" si="40"/>
        <v>0</v>
      </c>
      <c r="M212" s="337">
        <f t="shared" si="41"/>
        <v>0</v>
      </c>
    </row>
    <row r="213" spans="1:13" ht="14.25" customHeight="1" hidden="1">
      <c r="A213" s="208" t="s">
        <v>182</v>
      </c>
      <c r="B213" s="219">
        <v>950</v>
      </c>
      <c r="C213" s="220">
        <v>4</v>
      </c>
      <c r="D213" s="220">
        <v>9</v>
      </c>
      <c r="E213" s="213">
        <v>8900189001</v>
      </c>
      <c r="F213" s="214">
        <v>244</v>
      </c>
      <c r="G213" s="148" t="s">
        <v>183</v>
      </c>
      <c r="H213" s="171">
        <v>1210771.52</v>
      </c>
      <c r="I213" s="209">
        <f t="shared" si="28"/>
        <v>1210.77152</v>
      </c>
      <c r="J213" s="209">
        <f t="shared" si="39"/>
        <v>0</v>
      </c>
      <c r="K213" s="337">
        <v>0</v>
      </c>
      <c r="L213" s="337">
        <v>0</v>
      </c>
      <c r="M213" s="337">
        <f t="shared" si="41"/>
        <v>0</v>
      </c>
    </row>
    <row r="214" spans="1:13" ht="14.25" customHeight="1" hidden="1">
      <c r="A214" s="208" t="s">
        <v>184</v>
      </c>
      <c r="B214" s="219">
        <v>950</v>
      </c>
      <c r="C214" s="220">
        <v>4</v>
      </c>
      <c r="D214" s="220">
        <v>9</v>
      </c>
      <c r="E214" s="213">
        <v>8900189001</v>
      </c>
      <c r="F214" s="214">
        <v>244</v>
      </c>
      <c r="G214" s="148" t="s">
        <v>185</v>
      </c>
      <c r="H214" s="171">
        <v>0</v>
      </c>
      <c r="I214" s="209">
        <f t="shared" si="28"/>
        <v>0</v>
      </c>
      <c r="J214" s="206"/>
      <c r="K214" s="337"/>
      <c r="L214" s="337"/>
      <c r="M214" s="337"/>
    </row>
    <row r="215" spans="1:13" ht="14.25" customHeight="1" hidden="1">
      <c r="A215" s="208" t="s">
        <v>70</v>
      </c>
      <c r="B215" s="219">
        <v>950</v>
      </c>
      <c r="C215" s="220">
        <v>4</v>
      </c>
      <c r="D215" s="220">
        <v>9</v>
      </c>
      <c r="E215" s="213">
        <v>8900189001</v>
      </c>
      <c r="F215" s="214">
        <v>244</v>
      </c>
      <c r="G215" s="148" t="s">
        <v>188</v>
      </c>
      <c r="H215" s="171">
        <f>H216</f>
        <v>0</v>
      </c>
      <c r="I215" s="209">
        <f t="shared" si="28"/>
        <v>0</v>
      </c>
      <c r="J215" s="206"/>
      <c r="K215" s="337"/>
      <c r="L215" s="337"/>
      <c r="M215" s="337"/>
    </row>
    <row r="216" spans="1:13" ht="14.25" customHeight="1" hidden="1">
      <c r="A216" s="208" t="s">
        <v>189</v>
      </c>
      <c r="B216" s="219">
        <v>950</v>
      </c>
      <c r="C216" s="220">
        <v>4</v>
      </c>
      <c r="D216" s="220">
        <v>9</v>
      </c>
      <c r="E216" s="213">
        <v>8900189001</v>
      </c>
      <c r="F216" s="214">
        <v>244</v>
      </c>
      <c r="G216" s="148" t="s">
        <v>190</v>
      </c>
      <c r="H216" s="171">
        <v>0</v>
      </c>
      <c r="I216" s="209">
        <f t="shared" si="28"/>
        <v>0</v>
      </c>
      <c r="J216" s="206"/>
      <c r="K216" s="337"/>
      <c r="L216" s="337"/>
      <c r="M216" s="337"/>
    </row>
    <row r="217" spans="1:13" ht="44.25" customHeight="1">
      <c r="A217" s="208" t="s">
        <v>561</v>
      </c>
      <c r="B217" s="219">
        <v>950</v>
      </c>
      <c r="C217" s="220">
        <v>4</v>
      </c>
      <c r="D217" s="220">
        <v>9</v>
      </c>
      <c r="E217" s="213">
        <v>8900200000</v>
      </c>
      <c r="F217" s="214"/>
      <c r="G217" s="148"/>
      <c r="H217" s="171">
        <f>H218+H230</f>
        <v>342628.48</v>
      </c>
      <c r="I217" s="209">
        <f t="shared" si="28"/>
        <v>342.62847999999997</v>
      </c>
      <c r="J217" s="209">
        <f>K217/1000</f>
        <v>0</v>
      </c>
      <c r="K217" s="337">
        <f>K218+K230</f>
        <v>0</v>
      </c>
      <c r="L217" s="337">
        <f>L218+L230</f>
        <v>0</v>
      </c>
      <c r="M217" s="337">
        <v>0</v>
      </c>
    </row>
    <row r="218" spans="1:13" ht="16.5" customHeight="1">
      <c r="A218" s="140" t="s">
        <v>338</v>
      </c>
      <c r="B218" s="219">
        <v>950</v>
      </c>
      <c r="C218" s="220">
        <v>4</v>
      </c>
      <c r="D218" s="220">
        <v>9</v>
      </c>
      <c r="E218" s="213">
        <v>8900289002</v>
      </c>
      <c r="F218" s="214"/>
      <c r="G218" s="148"/>
      <c r="H218" s="171">
        <f>H219</f>
        <v>312628.48</v>
      </c>
      <c r="I218" s="209">
        <f t="shared" si="28"/>
        <v>312.62847999999997</v>
      </c>
      <c r="J218" s="209">
        <f>K218/1000</f>
        <v>0</v>
      </c>
      <c r="K218" s="337">
        <f>K219</f>
        <v>0</v>
      </c>
      <c r="L218" s="337">
        <f>L219</f>
        <v>0</v>
      </c>
      <c r="M218" s="337">
        <f>L218/1000</f>
        <v>0</v>
      </c>
    </row>
    <row r="219" spans="1:13" ht="28.5" customHeight="1">
      <c r="A219" s="140" t="s">
        <v>569</v>
      </c>
      <c r="B219" s="219">
        <v>950</v>
      </c>
      <c r="C219" s="220">
        <v>4</v>
      </c>
      <c r="D219" s="220">
        <v>9</v>
      </c>
      <c r="E219" s="213">
        <v>8900289002</v>
      </c>
      <c r="F219" s="214" t="s">
        <v>165</v>
      </c>
      <c r="G219" s="148"/>
      <c r="H219" s="171">
        <f>H220</f>
        <v>312628.48</v>
      </c>
      <c r="I219" s="209">
        <f t="shared" si="28"/>
        <v>312.62847999999997</v>
      </c>
      <c r="J219" s="209">
        <f>K219/1000</f>
        <v>0</v>
      </c>
      <c r="K219" s="337">
        <f>K220</f>
        <v>0</v>
      </c>
      <c r="L219" s="337">
        <f>L220</f>
        <v>0</v>
      </c>
      <c r="M219" s="337">
        <f>L219/1000</f>
        <v>0</v>
      </c>
    </row>
    <row r="220" spans="1:13" ht="28.5" customHeight="1" hidden="1">
      <c r="A220" s="208" t="s">
        <v>254</v>
      </c>
      <c r="B220" s="219">
        <v>950</v>
      </c>
      <c r="C220" s="220">
        <v>4</v>
      </c>
      <c r="D220" s="220">
        <v>9</v>
      </c>
      <c r="E220" s="213">
        <v>8900289002</v>
      </c>
      <c r="F220" s="214">
        <v>240</v>
      </c>
      <c r="G220" s="148"/>
      <c r="H220" s="171">
        <f>H221+H226+H229</f>
        <v>312628.48</v>
      </c>
      <c r="I220" s="209">
        <f t="shared" si="28"/>
        <v>312.62847999999997</v>
      </c>
      <c r="J220" s="206"/>
      <c r="K220" s="337">
        <f>K221+K226+K229</f>
        <v>0</v>
      </c>
      <c r="L220" s="337">
        <f>L221+L226+L229</f>
        <v>0</v>
      </c>
      <c r="M220" s="337"/>
    </row>
    <row r="221" spans="1:13" ht="21.75" customHeight="1" hidden="1">
      <c r="A221" s="208" t="s">
        <v>308</v>
      </c>
      <c r="B221" s="219">
        <v>950</v>
      </c>
      <c r="C221" s="220">
        <v>4</v>
      </c>
      <c r="D221" s="220">
        <v>9</v>
      </c>
      <c r="E221" s="213">
        <v>8900289002</v>
      </c>
      <c r="F221" s="214">
        <v>244</v>
      </c>
      <c r="G221" s="148"/>
      <c r="H221" s="171">
        <f>H222</f>
        <v>44628.48</v>
      </c>
      <c r="I221" s="209">
        <f t="shared" si="28"/>
        <v>44.62848</v>
      </c>
      <c r="J221" s="206"/>
      <c r="K221" s="337">
        <f>K222</f>
        <v>0</v>
      </c>
      <c r="L221" s="337">
        <f>L222</f>
        <v>0</v>
      </c>
      <c r="M221" s="337"/>
    </row>
    <row r="222" spans="1:13" ht="18.75" customHeight="1" hidden="1">
      <c r="A222" s="140" t="s">
        <v>68</v>
      </c>
      <c r="B222" s="219">
        <v>950</v>
      </c>
      <c r="C222" s="220">
        <v>4</v>
      </c>
      <c r="D222" s="220">
        <v>9</v>
      </c>
      <c r="E222" s="213">
        <v>8900289002</v>
      </c>
      <c r="F222" s="214">
        <v>244</v>
      </c>
      <c r="G222" s="148" t="s">
        <v>165</v>
      </c>
      <c r="H222" s="171">
        <f>H223</f>
        <v>44628.48</v>
      </c>
      <c r="I222" s="209">
        <f t="shared" si="28"/>
        <v>44.62848</v>
      </c>
      <c r="J222" s="206">
        <f>K222/1000</f>
        <v>0</v>
      </c>
      <c r="K222" s="337">
        <f>K223</f>
        <v>0</v>
      </c>
      <c r="L222" s="337">
        <f>L223</f>
        <v>0</v>
      </c>
      <c r="M222" s="337">
        <f>L222/1000</f>
        <v>0</v>
      </c>
    </row>
    <row r="223" spans="1:13" ht="15.75" customHeight="1" hidden="1">
      <c r="A223" s="140" t="s">
        <v>176</v>
      </c>
      <c r="B223" s="219">
        <v>950</v>
      </c>
      <c r="C223" s="220">
        <v>4</v>
      </c>
      <c r="D223" s="220">
        <v>9</v>
      </c>
      <c r="E223" s="213">
        <v>8900289002</v>
      </c>
      <c r="F223" s="214">
        <v>244</v>
      </c>
      <c r="G223" s="148" t="s">
        <v>177</v>
      </c>
      <c r="H223" s="171">
        <f>SUM(H224:H225)</f>
        <v>44628.48</v>
      </c>
      <c r="I223" s="209">
        <f t="shared" si="28"/>
        <v>44.62848</v>
      </c>
      <c r="J223" s="206">
        <f>K223/1000</f>
        <v>0</v>
      </c>
      <c r="K223" s="337">
        <f>SUM(K224:K225)</f>
        <v>0</v>
      </c>
      <c r="L223" s="337">
        <f>SUM(L224:L224)</f>
        <v>0</v>
      </c>
      <c r="M223" s="337">
        <f>L223/1000</f>
        <v>0</v>
      </c>
    </row>
    <row r="224" spans="1:13" ht="18" customHeight="1" hidden="1">
      <c r="A224" s="140" t="s">
        <v>266</v>
      </c>
      <c r="B224" s="219">
        <v>950</v>
      </c>
      <c r="C224" s="220">
        <v>4</v>
      </c>
      <c r="D224" s="220">
        <v>9</v>
      </c>
      <c r="E224" s="213">
        <v>8900289002</v>
      </c>
      <c r="F224" s="214">
        <v>244</v>
      </c>
      <c r="G224" s="148" t="s">
        <v>267</v>
      </c>
      <c r="H224" s="171">
        <v>44628.48</v>
      </c>
      <c r="I224" s="209">
        <f t="shared" si="28"/>
        <v>44.62848</v>
      </c>
      <c r="J224" s="206">
        <f>K224/1000</f>
        <v>0</v>
      </c>
      <c r="K224" s="337">
        <v>0</v>
      </c>
      <c r="L224" s="337">
        <v>0</v>
      </c>
      <c r="M224" s="337">
        <f>L224/1000</f>
        <v>0</v>
      </c>
    </row>
    <row r="225" spans="1:13" ht="18" customHeight="1" hidden="1">
      <c r="A225" s="208" t="s">
        <v>182</v>
      </c>
      <c r="B225" s="219">
        <v>950</v>
      </c>
      <c r="C225" s="220">
        <v>4</v>
      </c>
      <c r="D225" s="220">
        <v>9</v>
      </c>
      <c r="E225" s="213">
        <v>8900289002</v>
      </c>
      <c r="F225" s="214">
        <v>244</v>
      </c>
      <c r="G225" s="148" t="s">
        <v>183</v>
      </c>
      <c r="H225" s="171">
        <v>0</v>
      </c>
      <c r="I225" s="209">
        <f t="shared" si="28"/>
        <v>0</v>
      </c>
      <c r="J225" s="206"/>
      <c r="K225" s="337">
        <v>0</v>
      </c>
      <c r="L225" s="337"/>
      <c r="M225" s="337"/>
    </row>
    <row r="226" spans="1:13" ht="15" customHeight="1" hidden="1">
      <c r="A226" s="208" t="s">
        <v>70</v>
      </c>
      <c r="B226" s="148" t="s">
        <v>201</v>
      </c>
      <c r="C226" s="148" t="s">
        <v>175</v>
      </c>
      <c r="D226" s="148" t="s">
        <v>211</v>
      </c>
      <c r="E226" s="213">
        <v>8900289002</v>
      </c>
      <c r="F226" s="148" t="s">
        <v>257</v>
      </c>
      <c r="G226" s="148" t="s">
        <v>188</v>
      </c>
      <c r="H226" s="171">
        <f>H228+H227</f>
        <v>52000</v>
      </c>
      <c r="I226" s="209">
        <f t="shared" si="28"/>
        <v>52</v>
      </c>
      <c r="J226" s="206">
        <f>K226/1000</f>
        <v>0</v>
      </c>
      <c r="K226" s="337">
        <f>K228</f>
        <v>0</v>
      </c>
      <c r="L226" s="337">
        <f>L228</f>
        <v>0</v>
      </c>
      <c r="M226" s="337">
        <f>L226/1000</f>
        <v>0</v>
      </c>
    </row>
    <row r="227" spans="1:13" ht="15" customHeight="1" hidden="1">
      <c r="A227" s="158" t="s">
        <v>189</v>
      </c>
      <c r="B227" s="148" t="s">
        <v>201</v>
      </c>
      <c r="C227" s="148" t="s">
        <v>175</v>
      </c>
      <c r="D227" s="148" t="s">
        <v>211</v>
      </c>
      <c r="E227" s="213">
        <v>8900289002</v>
      </c>
      <c r="F227" s="148" t="s">
        <v>257</v>
      </c>
      <c r="G227" s="148" t="s">
        <v>190</v>
      </c>
      <c r="H227" s="171">
        <v>0</v>
      </c>
      <c r="I227" s="209"/>
      <c r="J227" s="206"/>
      <c r="K227" s="337"/>
      <c r="L227" s="337"/>
      <c r="M227" s="337"/>
    </row>
    <row r="228" spans="1:13" ht="15" hidden="1">
      <c r="A228" s="158" t="s">
        <v>324</v>
      </c>
      <c r="B228" s="148" t="s">
        <v>201</v>
      </c>
      <c r="C228" s="148" t="s">
        <v>175</v>
      </c>
      <c r="D228" s="148" t="s">
        <v>211</v>
      </c>
      <c r="E228" s="213">
        <v>8900289002</v>
      </c>
      <c r="F228" s="148" t="s">
        <v>257</v>
      </c>
      <c r="G228" s="148" t="s">
        <v>316</v>
      </c>
      <c r="H228" s="171">
        <v>52000</v>
      </c>
      <c r="I228" s="209">
        <f t="shared" si="28"/>
        <v>52</v>
      </c>
      <c r="J228" s="206">
        <f>K228/1000</f>
        <v>0</v>
      </c>
      <c r="K228" s="337">
        <v>0</v>
      </c>
      <c r="L228" s="337">
        <v>0</v>
      </c>
      <c r="M228" s="337">
        <f>L228/1000</f>
        <v>0</v>
      </c>
    </row>
    <row r="229" spans="1:13" ht="15" hidden="1">
      <c r="A229" s="140" t="s">
        <v>399</v>
      </c>
      <c r="B229" s="219">
        <v>950</v>
      </c>
      <c r="C229" s="220">
        <v>4</v>
      </c>
      <c r="D229" s="220">
        <v>9</v>
      </c>
      <c r="E229" s="213">
        <v>8900289002</v>
      </c>
      <c r="F229" s="214">
        <v>247</v>
      </c>
      <c r="G229" s="148" t="s">
        <v>181</v>
      </c>
      <c r="H229" s="171">
        <v>216000</v>
      </c>
      <c r="I229" s="209">
        <f>H229/1000</f>
        <v>216</v>
      </c>
      <c r="J229" s="206">
        <f>K229/1000</f>
        <v>0</v>
      </c>
      <c r="K229" s="337">
        <v>0</v>
      </c>
      <c r="L229" s="337">
        <v>0</v>
      </c>
      <c r="M229" s="337">
        <f>L229/1000</f>
        <v>0</v>
      </c>
    </row>
    <row r="230" spans="1:13" ht="15">
      <c r="A230" s="140" t="s">
        <v>341</v>
      </c>
      <c r="B230" s="219">
        <v>950</v>
      </c>
      <c r="C230" s="220">
        <v>4</v>
      </c>
      <c r="D230" s="220">
        <v>9</v>
      </c>
      <c r="E230" s="213">
        <v>8900289003</v>
      </c>
      <c r="F230" s="214"/>
      <c r="G230" s="148"/>
      <c r="H230" s="171">
        <f>H231</f>
        <v>30000</v>
      </c>
      <c r="I230" s="209">
        <f aca="true" t="shared" si="42" ref="I230:I271">H230/1000</f>
        <v>30</v>
      </c>
      <c r="J230" s="209">
        <f aca="true" t="shared" si="43" ref="J230:J238">K230/1000</f>
        <v>0</v>
      </c>
      <c r="K230" s="337">
        <f>K231</f>
        <v>0</v>
      </c>
      <c r="L230" s="337">
        <f>L231</f>
        <v>0</v>
      </c>
      <c r="M230" s="337">
        <f aca="true" t="shared" si="44" ref="M230:M238">L230/1000</f>
        <v>0</v>
      </c>
    </row>
    <row r="231" spans="1:13" ht="27">
      <c r="A231" s="140" t="s">
        <v>569</v>
      </c>
      <c r="B231" s="219">
        <v>950</v>
      </c>
      <c r="C231" s="220">
        <v>4</v>
      </c>
      <c r="D231" s="220">
        <v>9</v>
      </c>
      <c r="E231" s="213">
        <v>8900289003</v>
      </c>
      <c r="F231" s="214" t="s">
        <v>165</v>
      </c>
      <c r="G231" s="148"/>
      <c r="H231" s="171">
        <f>H232</f>
        <v>30000</v>
      </c>
      <c r="I231" s="209">
        <f t="shared" si="42"/>
        <v>30</v>
      </c>
      <c r="J231" s="209">
        <f t="shared" si="43"/>
        <v>0</v>
      </c>
      <c r="K231" s="337">
        <f aca="true" t="shared" si="45" ref="K231:L234">K232</f>
        <v>0</v>
      </c>
      <c r="L231" s="337">
        <f t="shared" si="45"/>
        <v>0</v>
      </c>
      <c r="M231" s="337">
        <f t="shared" si="44"/>
        <v>0</v>
      </c>
    </row>
    <row r="232" spans="1:13" ht="27" hidden="1">
      <c r="A232" s="208" t="s">
        <v>254</v>
      </c>
      <c r="B232" s="219">
        <v>950</v>
      </c>
      <c r="C232" s="220">
        <v>4</v>
      </c>
      <c r="D232" s="220">
        <v>9</v>
      </c>
      <c r="E232" s="213">
        <v>8900289003</v>
      </c>
      <c r="F232" s="214">
        <v>240</v>
      </c>
      <c r="G232" s="148"/>
      <c r="H232" s="171">
        <f>H233</f>
        <v>30000</v>
      </c>
      <c r="I232" s="209">
        <f t="shared" si="42"/>
        <v>30</v>
      </c>
      <c r="J232" s="209">
        <f t="shared" si="43"/>
        <v>0</v>
      </c>
      <c r="K232" s="337">
        <f t="shared" si="45"/>
        <v>0</v>
      </c>
      <c r="L232" s="337">
        <f t="shared" si="45"/>
        <v>0</v>
      </c>
      <c r="M232" s="337">
        <f t="shared" si="44"/>
        <v>0</v>
      </c>
    </row>
    <row r="233" spans="1:13" ht="15" hidden="1">
      <c r="A233" s="208" t="s">
        <v>308</v>
      </c>
      <c r="B233" s="219">
        <v>950</v>
      </c>
      <c r="C233" s="220">
        <v>4</v>
      </c>
      <c r="D233" s="220">
        <v>9</v>
      </c>
      <c r="E233" s="213">
        <v>8900289003</v>
      </c>
      <c r="F233" s="214">
        <v>244</v>
      </c>
      <c r="G233" s="148"/>
      <c r="H233" s="171">
        <f>H234</f>
        <v>30000</v>
      </c>
      <c r="I233" s="209">
        <f t="shared" si="42"/>
        <v>30</v>
      </c>
      <c r="J233" s="209">
        <f t="shared" si="43"/>
        <v>0</v>
      </c>
      <c r="K233" s="337">
        <f t="shared" si="45"/>
        <v>0</v>
      </c>
      <c r="L233" s="337">
        <f t="shared" si="45"/>
        <v>0</v>
      </c>
      <c r="M233" s="337">
        <f t="shared" si="44"/>
        <v>0</v>
      </c>
    </row>
    <row r="234" spans="1:13" ht="15" hidden="1">
      <c r="A234" s="208" t="s">
        <v>70</v>
      </c>
      <c r="B234" s="148" t="s">
        <v>201</v>
      </c>
      <c r="C234" s="148" t="s">
        <v>175</v>
      </c>
      <c r="D234" s="148" t="s">
        <v>211</v>
      </c>
      <c r="E234" s="213">
        <v>8900289003</v>
      </c>
      <c r="F234" s="148" t="s">
        <v>257</v>
      </c>
      <c r="G234" s="148" t="s">
        <v>188</v>
      </c>
      <c r="H234" s="171">
        <f>H235</f>
        <v>30000</v>
      </c>
      <c r="I234" s="209">
        <f t="shared" si="42"/>
        <v>30</v>
      </c>
      <c r="J234" s="209">
        <f t="shared" si="43"/>
        <v>0</v>
      </c>
      <c r="K234" s="337">
        <f t="shared" si="45"/>
        <v>0</v>
      </c>
      <c r="L234" s="337">
        <f t="shared" si="45"/>
        <v>0</v>
      </c>
      <c r="M234" s="337">
        <f t="shared" si="44"/>
        <v>0</v>
      </c>
    </row>
    <row r="235" spans="1:13" ht="15" hidden="1">
      <c r="A235" s="158" t="s">
        <v>189</v>
      </c>
      <c r="B235" s="148" t="s">
        <v>201</v>
      </c>
      <c r="C235" s="148" t="s">
        <v>175</v>
      </c>
      <c r="D235" s="148" t="s">
        <v>211</v>
      </c>
      <c r="E235" s="213">
        <v>8900289003</v>
      </c>
      <c r="F235" s="148" t="s">
        <v>257</v>
      </c>
      <c r="G235" s="148" t="s">
        <v>190</v>
      </c>
      <c r="H235" s="171">
        <v>30000</v>
      </c>
      <c r="I235" s="209">
        <f t="shared" si="42"/>
        <v>30</v>
      </c>
      <c r="J235" s="209">
        <f t="shared" si="43"/>
        <v>0</v>
      </c>
      <c r="K235" s="337">
        <v>0</v>
      </c>
      <c r="L235" s="337">
        <v>0</v>
      </c>
      <c r="M235" s="337">
        <f t="shared" si="44"/>
        <v>0</v>
      </c>
    </row>
    <row r="236" spans="1:13" ht="27">
      <c r="A236" s="158" t="s">
        <v>566</v>
      </c>
      <c r="B236" s="148"/>
      <c r="C236" s="148"/>
      <c r="D236" s="148"/>
      <c r="E236" s="213">
        <v>8900300000</v>
      </c>
      <c r="F236" s="148"/>
      <c r="G236" s="148"/>
      <c r="H236" s="171">
        <f aca="true" t="shared" si="46" ref="H236:H242">H237</f>
        <v>50000</v>
      </c>
      <c r="I236" s="209">
        <f t="shared" si="42"/>
        <v>50</v>
      </c>
      <c r="J236" s="209">
        <f t="shared" si="43"/>
        <v>0</v>
      </c>
      <c r="K236" s="337">
        <f aca="true" t="shared" si="47" ref="K236:L238">K237</f>
        <v>0</v>
      </c>
      <c r="L236" s="337">
        <f t="shared" si="47"/>
        <v>0</v>
      </c>
      <c r="M236" s="337">
        <f t="shared" si="44"/>
        <v>0</v>
      </c>
    </row>
    <row r="237" spans="1:13" ht="53.25">
      <c r="A237" s="158" t="s">
        <v>469</v>
      </c>
      <c r="B237" s="148"/>
      <c r="C237" s="148"/>
      <c r="D237" s="148"/>
      <c r="E237" s="213">
        <v>8900389004</v>
      </c>
      <c r="F237" s="148"/>
      <c r="G237" s="148"/>
      <c r="H237" s="171">
        <f t="shared" si="46"/>
        <v>50000</v>
      </c>
      <c r="I237" s="209">
        <f t="shared" si="42"/>
        <v>50</v>
      </c>
      <c r="J237" s="209">
        <f t="shared" si="43"/>
        <v>0</v>
      </c>
      <c r="K237" s="337">
        <f t="shared" si="47"/>
        <v>0</v>
      </c>
      <c r="L237" s="337">
        <f t="shared" si="47"/>
        <v>0</v>
      </c>
      <c r="M237" s="337">
        <f t="shared" si="44"/>
        <v>0</v>
      </c>
    </row>
    <row r="238" spans="1:13" ht="27">
      <c r="A238" s="140" t="s">
        <v>569</v>
      </c>
      <c r="B238" s="219">
        <v>950</v>
      </c>
      <c r="C238" s="220">
        <v>4</v>
      </c>
      <c r="D238" s="220">
        <v>9</v>
      </c>
      <c r="E238" s="213">
        <v>8900389004</v>
      </c>
      <c r="F238" s="214" t="s">
        <v>165</v>
      </c>
      <c r="G238" s="148"/>
      <c r="H238" s="171">
        <f t="shared" si="46"/>
        <v>50000</v>
      </c>
      <c r="I238" s="209">
        <f t="shared" si="42"/>
        <v>50</v>
      </c>
      <c r="J238" s="209">
        <f t="shared" si="43"/>
        <v>0</v>
      </c>
      <c r="K238" s="337">
        <f t="shared" si="47"/>
        <v>0</v>
      </c>
      <c r="L238" s="337">
        <f t="shared" si="47"/>
        <v>0</v>
      </c>
      <c r="M238" s="337">
        <f t="shared" si="44"/>
        <v>0</v>
      </c>
    </row>
    <row r="239" spans="1:13" ht="27" hidden="1">
      <c r="A239" s="208" t="s">
        <v>254</v>
      </c>
      <c r="B239" s="219">
        <v>950</v>
      </c>
      <c r="C239" s="220">
        <v>4</v>
      </c>
      <c r="D239" s="220">
        <v>9</v>
      </c>
      <c r="E239" s="213">
        <v>8900389004</v>
      </c>
      <c r="F239" s="214">
        <v>240</v>
      </c>
      <c r="G239" s="148"/>
      <c r="H239" s="171">
        <f t="shared" si="46"/>
        <v>50000</v>
      </c>
      <c r="I239" s="209">
        <f t="shared" si="42"/>
        <v>50</v>
      </c>
      <c r="J239" s="206"/>
      <c r="K239" s="337"/>
      <c r="L239" s="337"/>
      <c r="M239" s="337"/>
    </row>
    <row r="240" spans="1:13" ht="15" hidden="1">
      <c r="A240" s="208" t="s">
        <v>308</v>
      </c>
      <c r="B240" s="219">
        <v>950</v>
      </c>
      <c r="C240" s="220">
        <v>4</v>
      </c>
      <c r="D240" s="220">
        <v>9</v>
      </c>
      <c r="E240" s="213">
        <v>8900389004</v>
      </c>
      <c r="F240" s="214">
        <v>244</v>
      </c>
      <c r="G240" s="148"/>
      <c r="H240" s="171">
        <f t="shared" si="46"/>
        <v>50000</v>
      </c>
      <c r="I240" s="209">
        <f t="shared" si="42"/>
        <v>50</v>
      </c>
      <c r="J240" s="206"/>
      <c r="K240" s="337"/>
      <c r="L240" s="337"/>
      <c r="M240" s="337"/>
    </row>
    <row r="241" spans="1:13" ht="15" hidden="1">
      <c r="A241" s="140" t="s">
        <v>68</v>
      </c>
      <c r="B241" s="219">
        <v>950</v>
      </c>
      <c r="C241" s="220">
        <v>4</v>
      </c>
      <c r="D241" s="220">
        <v>9</v>
      </c>
      <c r="E241" s="213">
        <v>8900389004</v>
      </c>
      <c r="F241" s="214">
        <v>244</v>
      </c>
      <c r="G241" s="148" t="s">
        <v>165</v>
      </c>
      <c r="H241" s="171">
        <f t="shared" si="46"/>
        <v>50000</v>
      </c>
      <c r="I241" s="209">
        <f t="shared" si="42"/>
        <v>50</v>
      </c>
      <c r="J241" s="206"/>
      <c r="K241" s="337"/>
      <c r="L241" s="337"/>
      <c r="M241" s="337"/>
    </row>
    <row r="242" spans="1:13" ht="15" hidden="1">
      <c r="A242" s="140" t="s">
        <v>176</v>
      </c>
      <c r="B242" s="219">
        <v>950</v>
      </c>
      <c r="C242" s="220">
        <v>4</v>
      </c>
      <c r="D242" s="220">
        <v>9</v>
      </c>
      <c r="E242" s="213">
        <v>8900389004</v>
      </c>
      <c r="F242" s="214">
        <v>244</v>
      </c>
      <c r="G242" s="148" t="s">
        <v>177</v>
      </c>
      <c r="H242" s="171">
        <f t="shared" si="46"/>
        <v>50000</v>
      </c>
      <c r="I242" s="209">
        <f t="shared" si="42"/>
        <v>50</v>
      </c>
      <c r="J242" s="206"/>
      <c r="K242" s="337"/>
      <c r="L242" s="337"/>
      <c r="M242" s="337"/>
    </row>
    <row r="243" spans="1:13" ht="15" hidden="1">
      <c r="A243" s="208" t="s">
        <v>184</v>
      </c>
      <c r="B243" s="219">
        <v>950</v>
      </c>
      <c r="C243" s="220">
        <v>4</v>
      </c>
      <c r="D243" s="220">
        <v>9</v>
      </c>
      <c r="E243" s="213">
        <v>8900389004</v>
      </c>
      <c r="F243" s="148" t="s">
        <v>257</v>
      </c>
      <c r="G243" s="148" t="s">
        <v>185</v>
      </c>
      <c r="H243" s="171">
        <v>50000</v>
      </c>
      <c r="I243" s="209">
        <f t="shared" si="42"/>
        <v>50</v>
      </c>
      <c r="J243" s="206"/>
      <c r="K243" s="337"/>
      <c r="L243" s="337"/>
      <c r="M243" s="337"/>
    </row>
    <row r="244" spans="1:13" ht="15" hidden="1">
      <c r="A244" s="207" t="s">
        <v>82</v>
      </c>
      <c r="B244" s="203" t="s">
        <v>201</v>
      </c>
      <c r="C244" s="203" t="s">
        <v>175</v>
      </c>
      <c r="D244" s="203" t="s">
        <v>198</v>
      </c>
      <c r="E244" s="203"/>
      <c r="F244" s="203"/>
      <c r="G244" s="203"/>
      <c r="H244" s="201">
        <f>H245</f>
        <v>0</v>
      </c>
      <c r="I244" s="206">
        <f t="shared" si="42"/>
        <v>0</v>
      </c>
      <c r="J244" s="206">
        <f aca="true" t="shared" si="48" ref="J244:J254">K244/1000</f>
        <v>0</v>
      </c>
      <c r="K244" s="336">
        <f aca="true" t="shared" si="49" ref="K244:L252">K245</f>
        <v>0</v>
      </c>
      <c r="L244" s="336">
        <f t="shared" si="49"/>
        <v>0</v>
      </c>
      <c r="M244" s="336">
        <f aca="true" t="shared" si="50" ref="M244:M254">L244/1000</f>
        <v>0</v>
      </c>
    </row>
    <row r="245" spans="1:13" ht="26.25" customHeight="1" hidden="1">
      <c r="A245" s="208" t="s">
        <v>422</v>
      </c>
      <c r="B245" s="148" t="s">
        <v>201</v>
      </c>
      <c r="C245" s="148" t="s">
        <v>175</v>
      </c>
      <c r="D245" s="148" t="s">
        <v>198</v>
      </c>
      <c r="E245" s="148" t="s">
        <v>3</v>
      </c>
      <c r="F245" s="148"/>
      <c r="G245" s="148"/>
      <c r="H245" s="171">
        <f>H246</f>
        <v>0</v>
      </c>
      <c r="I245" s="209">
        <f t="shared" si="42"/>
        <v>0</v>
      </c>
      <c r="J245" s="209">
        <f t="shared" si="48"/>
        <v>0</v>
      </c>
      <c r="K245" s="337">
        <f t="shared" si="49"/>
        <v>0</v>
      </c>
      <c r="L245" s="337">
        <f t="shared" si="49"/>
        <v>0</v>
      </c>
      <c r="M245" s="337">
        <f t="shared" si="50"/>
        <v>0</v>
      </c>
    </row>
    <row r="246" spans="1:13" ht="15" hidden="1">
      <c r="A246" s="208" t="s">
        <v>307</v>
      </c>
      <c r="B246" s="148" t="s">
        <v>201</v>
      </c>
      <c r="C246" s="148" t="s">
        <v>175</v>
      </c>
      <c r="D246" s="148" t="s">
        <v>198</v>
      </c>
      <c r="E246" s="148" t="s">
        <v>425</v>
      </c>
      <c r="F246" s="148"/>
      <c r="G246" s="148"/>
      <c r="H246" s="171">
        <f>H248</f>
        <v>0</v>
      </c>
      <c r="I246" s="209">
        <f t="shared" si="42"/>
        <v>0</v>
      </c>
      <c r="J246" s="209">
        <f t="shared" si="48"/>
        <v>0</v>
      </c>
      <c r="K246" s="337">
        <f>K248</f>
        <v>0</v>
      </c>
      <c r="L246" s="337">
        <f>L248</f>
        <v>0</v>
      </c>
      <c r="M246" s="337">
        <f t="shared" si="50"/>
        <v>0</v>
      </c>
    </row>
    <row r="247" spans="1:13" ht="15" hidden="1">
      <c r="A247" s="208" t="s">
        <v>423</v>
      </c>
      <c r="B247" s="148" t="s">
        <v>201</v>
      </c>
      <c r="C247" s="148" t="s">
        <v>175</v>
      </c>
      <c r="D247" s="148" t="s">
        <v>198</v>
      </c>
      <c r="E247" s="148" t="s">
        <v>424</v>
      </c>
      <c r="F247" s="148"/>
      <c r="G247" s="148"/>
      <c r="H247" s="171">
        <f aca="true" t="shared" si="51" ref="H247:H252">H248</f>
        <v>0</v>
      </c>
      <c r="I247" s="209">
        <f t="shared" si="42"/>
        <v>0</v>
      </c>
      <c r="J247" s="209">
        <v>0</v>
      </c>
      <c r="K247" s="337"/>
      <c r="L247" s="337"/>
      <c r="M247" s="337">
        <v>0</v>
      </c>
    </row>
    <row r="248" spans="1:13" ht="27.75" customHeight="1" hidden="1">
      <c r="A248" s="208" t="s">
        <v>233</v>
      </c>
      <c r="B248" s="148" t="s">
        <v>201</v>
      </c>
      <c r="C248" s="148" t="s">
        <v>175</v>
      </c>
      <c r="D248" s="148" t="s">
        <v>198</v>
      </c>
      <c r="E248" s="148" t="s">
        <v>424</v>
      </c>
      <c r="F248" s="148" t="s">
        <v>165</v>
      </c>
      <c r="G248" s="148"/>
      <c r="H248" s="171">
        <f t="shared" si="51"/>
        <v>0</v>
      </c>
      <c r="I248" s="209">
        <f t="shared" si="42"/>
        <v>0</v>
      </c>
      <c r="J248" s="209">
        <f t="shared" si="48"/>
        <v>0</v>
      </c>
      <c r="K248" s="337">
        <f t="shared" si="49"/>
        <v>0</v>
      </c>
      <c r="L248" s="337">
        <f t="shared" si="49"/>
        <v>0</v>
      </c>
      <c r="M248" s="337">
        <f t="shared" si="50"/>
        <v>0</v>
      </c>
    </row>
    <row r="249" spans="1:13" ht="27.75" customHeight="1" hidden="1">
      <c r="A249" s="208" t="s">
        <v>254</v>
      </c>
      <c r="B249" s="148" t="s">
        <v>201</v>
      </c>
      <c r="C249" s="148" t="s">
        <v>175</v>
      </c>
      <c r="D249" s="148" t="s">
        <v>198</v>
      </c>
      <c r="E249" s="148" t="s">
        <v>424</v>
      </c>
      <c r="F249" s="148" t="s">
        <v>255</v>
      </c>
      <c r="G249" s="148"/>
      <c r="H249" s="171">
        <f t="shared" si="51"/>
        <v>0</v>
      </c>
      <c r="I249" s="209">
        <f t="shared" si="42"/>
        <v>0</v>
      </c>
      <c r="J249" s="206">
        <f t="shared" si="48"/>
        <v>0</v>
      </c>
      <c r="K249" s="337">
        <f t="shared" si="49"/>
        <v>0</v>
      </c>
      <c r="L249" s="337">
        <f t="shared" si="49"/>
        <v>0</v>
      </c>
      <c r="M249" s="337">
        <f t="shared" si="50"/>
        <v>0</v>
      </c>
    </row>
    <row r="250" spans="1:13" ht="15" hidden="1">
      <c r="A250" s="208" t="s">
        <v>308</v>
      </c>
      <c r="B250" s="148" t="s">
        <v>201</v>
      </c>
      <c r="C250" s="148" t="s">
        <v>175</v>
      </c>
      <c r="D250" s="148" t="s">
        <v>198</v>
      </c>
      <c r="E250" s="148" t="s">
        <v>424</v>
      </c>
      <c r="F250" s="148" t="s">
        <v>257</v>
      </c>
      <c r="G250" s="148"/>
      <c r="H250" s="171">
        <f t="shared" si="51"/>
        <v>0</v>
      </c>
      <c r="I250" s="209">
        <f t="shared" si="42"/>
        <v>0</v>
      </c>
      <c r="J250" s="206">
        <f t="shared" si="48"/>
        <v>0</v>
      </c>
      <c r="K250" s="337">
        <f t="shared" si="49"/>
        <v>0</v>
      </c>
      <c r="L250" s="337">
        <f t="shared" si="49"/>
        <v>0</v>
      </c>
      <c r="M250" s="337">
        <f t="shared" si="50"/>
        <v>0</v>
      </c>
    </row>
    <row r="251" spans="1:13" ht="15" hidden="1">
      <c r="A251" s="208" t="s">
        <v>68</v>
      </c>
      <c r="B251" s="148" t="s">
        <v>201</v>
      </c>
      <c r="C251" s="148" t="s">
        <v>175</v>
      </c>
      <c r="D251" s="148" t="s">
        <v>198</v>
      </c>
      <c r="E251" s="148" t="s">
        <v>424</v>
      </c>
      <c r="F251" s="148" t="s">
        <v>257</v>
      </c>
      <c r="G251" s="148" t="s">
        <v>165</v>
      </c>
      <c r="H251" s="171">
        <f t="shared" si="51"/>
        <v>0</v>
      </c>
      <c r="I251" s="209">
        <f t="shared" si="42"/>
        <v>0</v>
      </c>
      <c r="J251" s="206">
        <f t="shared" si="48"/>
        <v>0</v>
      </c>
      <c r="K251" s="337">
        <f t="shared" si="49"/>
        <v>0</v>
      </c>
      <c r="L251" s="337">
        <f t="shared" si="49"/>
        <v>0</v>
      </c>
      <c r="M251" s="337">
        <f t="shared" si="50"/>
        <v>0</v>
      </c>
    </row>
    <row r="252" spans="1:13" ht="15" hidden="1">
      <c r="A252" s="208" t="s">
        <v>176</v>
      </c>
      <c r="B252" s="148" t="s">
        <v>201</v>
      </c>
      <c r="C252" s="148" t="s">
        <v>175</v>
      </c>
      <c r="D252" s="148" t="s">
        <v>198</v>
      </c>
      <c r="E252" s="148" t="s">
        <v>424</v>
      </c>
      <c r="F252" s="148" t="s">
        <v>257</v>
      </c>
      <c r="G252" s="148" t="s">
        <v>177</v>
      </c>
      <c r="H252" s="171">
        <f t="shared" si="51"/>
        <v>0</v>
      </c>
      <c r="I252" s="209">
        <f t="shared" si="42"/>
        <v>0</v>
      </c>
      <c r="J252" s="206">
        <f t="shared" si="48"/>
        <v>0</v>
      </c>
      <c r="K252" s="337">
        <f t="shared" si="49"/>
        <v>0</v>
      </c>
      <c r="L252" s="337">
        <f t="shared" si="49"/>
        <v>0</v>
      </c>
      <c r="M252" s="337">
        <f t="shared" si="50"/>
        <v>0</v>
      </c>
    </row>
    <row r="253" spans="1:13" ht="15" hidden="1">
      <c r="A253" s="208" t="s">
        <v>184</v>
      </c>
      <c r="B253" s="148" t="s">
        <v>201</v>
      </c>
      <c r="C253" s="148" t="s">
        <v>175</v>
      </c>
      <c r="D253" s="148" t="s">
        <v>198</v>
      </c>
      <c r="E253" s="148" t="s">
        <v>424</v>
      </c>
      <c r="F253" s="148" t="s">
        <v>257</v>
      </c>
      <c r="G253" s="148" t="s">
        <v>185</v>
      </c>
      <c r="H253" s="171">
        <v>0</v>
      </c>
      <c r="I253" s="209">
        <f t="shared" si="42"/>
        <v>0</v>
      </c>
      <c r="J253" s="206">
        <f t="shared" si="48"/>
        <v>0</v>
      </c>
      <c r="K253" s="337">
        <v>0</v>
      </c>
      <c r="L253" s="337">
        <v>0</v>
      </c>
      <c r="M253" s="337">
        <f t="shared" si="50"/>
        <v>0</v>
      </c>
    </row>
    <row r="254" spans="1:13" ht="15">
      <c r="A254" s="207" t="s">
        <v>203</v>
      </c>
      <c r="B254" s="203" t="s">
        <v>201</v>
      </c>
      <c r="C254" s="203" t="s">
        <v>204</v>
      </c>
      <c r="D254" s="203"/>
      <c r="E254" s="203"/>
      <c r="F254" s="203"/>
      <c r="G254" s="203"/>
      <c r="H254" s="201">
        <f>H255+H321</f>
        <v>5878530</v>
      </c>
      <c r="I254" s="206">
        <f t="shared" si="42"/>
        <v>5878.53</v>
      </c>
      <c r="J254" s="206">
        <f t="shared" si="48"/>
        <v>612.5</v>
      </c>
      <c r="K254" s="336">
        <f>K255+K321</f>
        <v>612500</v>
      </c>
      <c r="L254" s="336">
        <f>L255+L321</f>
        <v>612500</v>
      </c>
      <c r="M254" s="336">
        <f t="shared" si="50"/>
        <v>612.5</v>
      </c>
    </row>
    <row r="255" spans="1:13" ht="15">
      <c r="A255" s="208" t="s">
        <v>205</v>
      </c>
      <c r="B255" s="148" t="s">
        <v>201</v>
      </c>
      <c r="C255" s="148" t="s">
        <v>204</v>
      </c>
      <c r="D255" s="148" t="s">
        <v>164</v>
      </c>
      <c r="E255" s="148"/>
      <c r="F255" s="148"/>
      <c r="G255" s="148"/>
      <c r="H255" s="171">
        <f>H256+H283+H293+H302</f>
        <v>5868530</v>
      </c>
      <c r="I255" s="209">
        <f t="shared" si="42"/>
        <v>5868.53</v>
      </c>
      <c r="J255" s="209">
        <f>K255/1000</f>
        <v>612.5</v>
      </c>
      <c r="K255" s="337">
        <f>K283+K293+K302</f>
        <v>612500</v>
      </c>
      <c r="L255" s="337">
        <f>L256+L283+L293+L302</f>
        <v>612500</v>
      </c>
      <c r="M255" s="337">
        <f>L255/1000</f>
        <v>612.5</v>
      </c>
    </row>
    <row r="256" spans="1:13" ht="15">
      <c r="A256" s="208" t="s">
        <v>426</v>
      </c>
      <c r="B256" s="148" t="s">
        <v>201</v>
      </c>
      <c r="C256" s="148" t="s">
        <v>204</v>
      </c>
      <c r="D256" s="148" t="s">
        <v>164</v>
      </c>
      <c r="E256" s="148" t="s">
        <v>4</v>
      </c>
      <c r="F256" s="148"/>
      <c r="G256" s="148"/>
      <c r="H256" s="171">
        <f>H257</f>
        <v>205000</v>
      </c>
      <c r="I256" s="209">
        <f t="shared" si="42"/>
        <v>205</v>
      </c>
      <c r="J256" s="209">
        <f>K256/1000</f>
        <v>0</v>
      </c>
      <c r="K256" s="337">
        <f>K257</f>
        <v>0</v>
      </c>
      <c r="L256" s="337">
        <f>L257</f>
        <v>0</v>
      </c>
      <c r="M256" s="337">
        <f>L256/1000</f>
        <v>0</v>
      </c>
    </row>
    <row r="257" spans="1:13" ht="27" customHeight="1">
      <c r="A257" s="208" t="s">
        <v>429</v>
      </c>
      <c r="B257" s="148" t="s">
        <v>201</v>
      </c>
      <c r="C257" s="148" t="s">
        <v>204</v>
      </c>
      <c r="D257" s="148" t="s">
        <v>164</v>
      </c>
      <c r="E257" s="148" t="s">
        <v>430</v>
      </c>
      <c r="F257" s="148"/>
      <c r="G257" s="148"/>
      <c r="H257" s="171">
        <f>H258+H265+H276</f>
        <v>205000</v>
      </c>
      <c r="I257" s="209">
        <f t="shared" si="42"/>
        <v>205</v>
      </c>
      <c r="J257" s="209">
        <f>K257/1000</f>
        <v>0</v>
      </c>
      <c r="K257" s="337">
        <f>K265</f>
        <v>0</v>
      </c>
      <c r="L257" s="337">
        <f>L265</f>
        <v>0</v>
      </c>
      <c r="M257" s="337">
        <f>L257/1000</f>
        <v>0</v>
      </c>
    </row>
    <row r="258" spans="1:13" ht="18" customHeight="1">
      <c r="A258" s="208" t="s">
        <v>470</v>
      </c>
      <c r="B258" s="148" t="s">
        <v>201</v>
      </c>
      <c r="C258" s="148" t="s">
        <v>204</v>
      </c>
      <c r="D258" s="148" t="s">
        <v>164</v>
      </c>
      <c r="E258" s="148" t="s">
        <v>471</v>
      </c>
      <c r="F258" s="148"/>
      <c r="G258" s="148"/>
      <c r="H258" s="171">
        <f aca="true" t="shared" si="52" ref="H258:H263">H259</f>
        <v>205000</v>
      </c>
      <c r="I258" s="243">
        <f t="shared" si="42"/>
        <v>205</v>
      </c>
      <c r="J258" s="209">
        <v>0</v>
      </c>
      <c r="K258" s="337">
        <f>K259</f>
        <v>0</v>
      </c>
      <c r="L258" s="337">
        <f>L259</f>
        <v>0</v>
      </c>
      <c r="M258" s="337">
        <v>0</v>
      </c>
    </row>
    <row r="259" spans="1:13" ht="19.5" customHeight="1">
      <c r="A259" s="187" t="s">
        <v>158</v>
      </c>
      <c r="B259" s="148" t="s">
        <v>201</v>
      </c>
      <c r="C259" s="148" t="s">
        <v>204</v>
      </c>
      <c r="D259" s="148" t="s">
        <v>164</v>
      </c>
      <c r="E259" s="148" t="s">
        <v>471</v>
      </c>
      <c r="F259" s="223">
        <v>800</v>
      </c>
      <c r="G259" s="148"/>
      <c r="H259" s="171">
        <f t="shared" si="52"/>
        <v>205000</v>
      </c>
      <c r="I259" s="243">
        <f t="shared" si="42"/>
        <v>205</v>
      </c>
      <c r="J259" s="209">
        <v>0</v>
      </c>
      <c r="K259" s="337">
        <f>K260</f>
        <v>0</v>
      </c>
      <c r="L259" s="337">
        <f>L260</f>
        <v>0</v>
      </c>
      <c r="M259" s="337">
        <v>0</v>
      </c>
    </row>
    <row r="260" spans="1:13" ht="12" customHeight="1" hidden="1">
      <c r="A260" s="208" t="s">
        <v>258</v>
      </c>
      <c r="B260" s="148" t="s">
        <v>201</v>
      </c>
      <c r="C260" s="148" t="s">
        <v>204</v>
      </c>
      <c r="D260" s="148" t="s">
        <v>164</v>
      </c>
      <c r="E260" s="148" t="s">
        <v>471</v>
      </c>
      <c r="F260" s="223">
        <v>850</v>
      </c>
      <c r="G260" s="148"/>
      <c r="H260" s="171">
        <f t="shared" si="52"/>
        <v>205000</v>
      </c>
      <c r="I260" s="243">
        <f t="shared" si="42"/>
        <v>205</v>
      </c>
      <c r="J260" s="209"/>
      <c r="K260" s="337"/>
      <c r="L260" s="337"/>
      <c r="M260" s="337"/>
    </row>
    <row r="261" spans="1:13" ht="13.5" customHeight="1" hidden="1">
      <c r="A261" s="208" t="s">
        <v>263</v>
      </c>
      <c r="B261" s="148" t="s">
        <v>201</v>
      </c>
      <c r="C261" s="148" t="s">
        <v>204</v>
      </c>
      <c r="D261" s="148" t="s">
        <v>164</v>
      </c>
      <c r="E261" s="148" t="s">
        <v>471</v>
      </c>
      <c r="F261" s="188">
        <v>853</v>
      </c>
      <c r="G261" s="148"/>
      <c r="H261" s="171">
        <f t="shared" si="52"/>
        <v>205000</v>
      </c>
      <c r="I261" s="243">
        <f t="shared" si="42"/>
        <v>205</v>
      </c>
      <c r="J261" s="209"/>
      <c r="K261" s="337"/>
      <c r="L261" s="337"/>
      <c r="M261" s="337"/>
    </row>
    <row r="262" spans="1:13" ht="15" customHeight="1" hidden="1">
      <c r="A262" s="187" t="s">
        <v>68</v>
      </c>
      <c r="B262" s="148" t="s">
        <v>201</v>
      </c>
      <c r="C262" s="148" t="s">
        <v>204</v>
      </c>
      <c r="D262" s="148" t="s">
        <v>164</v>
      </c>
      <c r="E262" s="148" t="s">
        <v>471</v>
      </c>
      <c r="F262" s="188">
        <v>853</v>
      </c>
      <c r="G262" s="148" t="s">
        <v>165</v>
      </c>
      <c r="H262" s="171">
        <f t="shared" si="52"/>
        <v>205000</v>
      </c>
      <c r="I262" s="243">
        <f t="shared" si="42"/>
        <v>205</v>
      </c>
      <c r="J262" s="209"/>
      <c r="K262" s="337"/>
      <c r="L262" s="337"/>
      <c r="M262" s="337"/>
    </row>
    <row r="263" spans="1:13" ht="12.75" customHeight="1" hidden="1">
      <c r="A263" s="208" t="s">
        <v>186</v>
      </c>
      <c r="B263" s="148" t="s">
        <v>201</v>
      </c>
      <c r="C263" s="148" t="s">
        <v>204</v>
      </c>
      <c r="D263" s="148" t="s">
        <v>164</v>
      </c>
      <c r="E263" s="148" t="s">
        <v>471</v>
      </c>
      <c r="F263" s="188">
        <v>853</v>
      </c>
      <c r="G263" s="148">
        <v>290</v>
      </c>
      <c r="H263" s="171">
        <f t="shared" si="52"/>
        <v>205000</v>
      </c>
      <c r="I263" s="243">
        <f t="shared" si="42"/>
        <v>205</v>
      </c>
      <c r="J263" s="209"/>
      <c r="K263" s="337"/>
      <c r="L263" s="337"/>
      <c r="M263" s="337"/>
    </row>
    <row r="264" spans="1:13" ht="12.75" customHeight="1" hidden="1">
      <c r="A264" s="208" t="s">
        <v>396</v>
      </c>
      <c r="B264" s="148" t="s">
        <v>201</v>
      </c>
      <c r="C264" s="148" t="s">
        <v>204</v>
      </c>
      <c r="D264" s="148" t="s">
        <v>164</v>
      </c>
      <c r="E264" s="148" t="s">
        <v>471</v>
      </c>
      <c r="F264" s="188">
        <v>853</v>
      </c>
      <c r="G264" s="148" t="s">
        <v>311</v>
      </c>
      <c r="H264" s="171">
        <v>205000</v>
      </c>
      <c r="I264" s="243">
        <f t="shared" si="42"/>
        <v>205</v>
      </c>
      <c r="J264" s="209"/>
      <c r="K264" s="337"/>
      <c r="L264" s="337"/>
      <c r="M264" s="337"/>
    </row>
    <row r="265" spans="1:13" ht="15" hidden="1">
      <c r="A265" s="158" t="s">
        <v>427</v>
      </c>
      <c r="B265" s="148" t="s">
        <v>201</v>
      </c>
      <c r="C265" s="148" t="s">
        <v>204</v>
      </c>
      <c r="D265" s="148" t="s">
        <v>164</v>
      </c>
      <c r="E265" s="148" t="s">
        <v>428</v>
      </c>
      <c r="F265" s="148"/>
      <c r="G265" s="148"/>
      <c r="H265" s="171">
        <f>H266</f>
        <v>0</v>
      </c>
      <c r="I265" s="209">
        <f t="shared" si="42"/>
        <v>0</v>
      </c>
      <c r="J265" s="209">
        <f>K265/1000</f>
        <v>0</v>
      </c>
      <c r="K265" s="337">
        <f aca="true" t="shared" si="53" ref="K265:L267">K266</f>
        <v>0</v>
      </c>
      <c r="L265" s="337">
        <f t="shared" si="53"/>
        <v>0</v>
      </c>
      <c r="M265" s="337">
        <f>L265/1000</f>
        <v>0</v>
      </c>
    </row>
    <row r="266" spans="1:13" ht="27" hidden="1">
      <c r="A266" s="208" t="s">
        <v>299</v>
      </c>
      <c r="B266" s="148" t="s">
        <v>201</v>
      </c>
      <c r="C266" s="148" t="s">
        <v>204</v>
      </c>
      <c r="D266" s="148" t="s">
        <v>164</v>
      </c>
      <c r="E266" s="148" t="s">
        <v>428</v>
      </c>
      <c r="F266" s="148" t="s">
        <v>165</v>
      </c>
      <c r="G266" s="148"/>
      <c r="H266" s="171">
        <f>H267</f>
        <v>0</v>
      </c>
      <c r="I266" s="209">
        <f t="shared" si="42"/>
        <v>0</v>
      </c>
      <c r="J266" s="209">
        <f aca="true" t="shared" si="54" ref="J266:J271">K266/1000</f>
        <v>0</v>
      </c>
      <c r="K266" s="337">
        <f t="shared" si="53"/>
        <v>0</v>
      </c>
      <c r="L266" s="337">
        <f t="shared" si="53"/>
        <v>0</v>
      </c>
      <c r="M266" s="337">
        <f aca="true" t="shared" si="55" ref="M266:M312">L266/1000</f>
        <v>0</v>
      </c>
    </row>
    <row r="267" spans="1:13" ht="27" hidden="1">
      <c r="A267" s="208" t="s">
        <v>254</v>
      </c>
      <c r="B267" s="148" t="s">
        <v>201</v>
      </c>
      <c r="C267" s="148" t="s">
        <v>204</v>
      </c>
      <c r="D267" s="148" t="s">
        <v>164</v>
      </c>
      <c r="E267" s="148" t="s">
        <v>428</v>
      </c>
      <c r="F267" s="148" t="s">
        <v>255</v>
      </c>
      <c r="G267" s="148"/>
      <c r="H267" s="171">
        <f>H268+H275</f>
        <v>0</v>
      </c>
      <c r="I267" s="209">
        <f t="shared" si="42"/>
        <v>0</v>
      </c>
      <c r="J267" s="209">
        <f t="shared" si="54"/>
        <v>0</v>
      </c>
      <c r="K267" s="337">
        <f t="shared" si="53"/>
        <v>0</v>
      </c>
      <c r="L267" s="337">
        <f t="shared" si="53"/>
        <v>0</v>
      </c>
      <c r="M267" s="337">
        <f t="shared" si="55"/>
        <v>0</v>
      </c>
    </row>
    <row r="268" spans="1:13" ht="27" hidden="1">
      <c r="A268" s="208" t="s">
        <v>256</v>
      </c>
      <c r="B268" s="148" t="s">
        <v>201</v>
      </c>
      <c r="C268" s="148" t="s">
        <v>204</v>
      </c>
      <c r="D268" s="148" t="s">
        <v>164</v>
      </c>
      <c r="E268" s="148" t="s">
        <v>428</v>
      </c>
      <c r="F268" s="148" t="s">
        <v>257</v>
      </c>
      <c r="G268" s="148"/>
      <c r="H268" s="171">
        <f>H269+H272</f>
        <v>0</v>
      </c>
      <c r="I268" s="209">
        <f t="shared" si="42"/>
        <v>0</v>
      </c>
      <c r="J268" s="209">
        <f t="shared" si="54"/>
        <v>0</v>
      </c>
      <c r="K268" s="337">
        <v>0</v>
      </c>
      <c r="L268" s="337">
        <v>0</v>
      </c>
      <c r="M268" s="337">
        <f t="shared" si="55"/>
        <v>0</v>
      </c>
    </row>
    <row r="269" spans="1:13" ht="15" hidden="1">
      <c r="A269" s="208" t="s">
        <v>68</v>
      </c>
      <c r="B269" s="148" t="s">
        <v>201</v>
      </c>
      <c r="C269" s="148" t="s">
        <v>204</v>
      </c>
      <c r="D269" s="148" t="s">
        <v>164</v>
      </c>
      <c r="E269" s="148" t="s">
        <v>428</v>
      </c>
      <c r="F269" s="148" t="s">
        <v>257</v>
      </c>
      <c r="G269" s="148" t="s">
        <v>165</v>
      </c>
      <c r="H269" s="171">
        <f>H270</f>
        <v>0</v>
      </c>
      <c r="I269" s="209">
        <f t="shared" si="42"/>
        <v>0</v>
      </c>
      <c r="J269" s="209">
        <f t="shared" si="54"/>
        <v>0</v>
      </c>
      <c r="K269" s="337">
        <f>K270</f>
        <v>0</v>
      </c>
      <c r="L269" s="337">
        <f>L270</f>
        <v>0</v>
      </c>
      <c r="M269" s="337">
        <f t="shared" si="55"/>
        <v>0</v>
      </c>
    </row>
    <row r="270" spans="1:13" ht="15" hidden="1">
      <c r="A270" s="208" t="s">
        <v>176</v>
      </c>
      <c r="B270" s="148" t="s">
        <v>201</v>
      </c>
      <c r="C270" s="148" t="s">
        <v>204</v>
      </c>
      <c r="D270" s="148" t="s">
        <v>164</v>
      </c>
      <c r="E270" s="148" t="s">
        <v>428</v>
      </c>
      <c r="F270" s="148" t="s">
        <v>257</v>
      </c>
      <c r="G270" s="148" t="s">
        <v>177</v>
      </c>
      <c r="H270" s="171">
        <f>H271</f>
        <v>0</v>
      </c>
      <c r="I270" s="209">
        <f t="shared" si="42"/>
        <v>0</v>
      </c>
      <c r="J270" s="209">
        <f t="shared" si="54"/>
        <v>0</v>
      </c>
      <c r="K270" s="337">
        <f>K271</f>
        <v>0</v>
      </c>
      <c r="L270" s="337">
        <f>L271</f>
        <v>0</v>
      </c>
      <c r="M270" s="337">
        <f t="shared" si="55"/>
        <v>0</v>
      </c>
    </row>
    <row r="271" spans="1:13" ht="15" hidden="1">
      <c r="A271" s="208" t="s">
        <v>184</v>
      </c>
      <c r="B271" s="148" t="s">
        <v>201</v>
      </c>
      <c r="C271" s="148" t="s">
        <v>204</v>
      </c>
      <c r="D271" s="148" t="s">
        <v>164</v>
      </c>
      <c r="E271" s="148" t="s">
        <v>428</v>
      </c>
      <c r="F271" s="148" t="s">
        <v>257</v>
      </c>
      <c r="G271" s="148" t="s">
        <v>185</v>
      </c>
      <c r="H271" s="171">
        <v>0</v>
      </c>
      <c r="I271" s="209">
        <f t="shared" si="42"/>
        <v>0</v>
      </c>
      <c r="J271" s="209">
        <f t="shared" si="54"/>
        <v>0</v>
      </c>
      <c r="K271" s="337">
        <v>0</v>
      </c>
      <c r="L271" s="337">
        <v>0</v>
      </c>
      <c r="M271" s="337">
        <f t="shared" si="55"/>
        <v>0</v>
      </c>
    </row>
    <row r="272" spans="1:13" ht="15" hidden="1">
      <c r="A272" s="208" t="s">
        <v>70</v>
      </c>
      <c r="B272" s="148" t="s">
        <v>201</v>
      </c>
      <c r="C272" s="148" t="s">
        <v>204</v>
      </c>
      <c r="D272" s="148" t="s">
        <v>164</v>
      </c>
      <c r="E272" s="148" t="s">
        <v>428</v>
      </c>
      <c r="F272" s="148" t="s">
        <v>257</v>
      </c>
      <c r="G272" s="148" t="s">
        <v>188</v>
      </c>
      <c r="H272" s="171">
        <f>H273</f>
        <v>0</v>
      </c>
      <c r="I272" s="209">
        <f>H272/1000</f>
        <v>0</v>
      </c>
      <c r="J272" s="209"/>
      <c r="K272" s="337">
        <f>K273</f>
        <v>0</v>
      </c>
      <c r="L272" s="337">
        <f>L273</f>
        <v>0</v>
      </c>
      <c r="M272" s="337">
        <f t="shared" si="55"/>
        <v>0</v>
      </c>
    </row>
    <row r="273" spans="1:13" ht="15" hidden="1">
      <c r="A273" s="208" t="s">
        <v>191</v>
      </c>
      <c r="B273" s="148" t="s">
        <v>201</v>
      </c>
      <c r="C273" s="148" t="s">
        <v>204</v>
      </c>
      <c r="D273" s="148" t="s">
        <v>164</v>
      </c>
      <c r="E273" s="148" t="s">
        <v>428</v>
      </c>
      <c r="F273" s="148" t="s">
        <v>257</v>
      </c>
      <c r="G273" s="148" t="s">
        <v>192</v>
      </c>
      <c r="H273" s="171">
        <f>H274</f>
        <v>0</v>
      </c>
      <c r="I273" s="209">
        <f>H273/1000</f>
        <v>0</v>
      </c>
      <c r="J273" s="209"/>
      <c r="K273" s="337">
        <f>K274</f>
        <v>0</v>
      </c>
      <c r="L273" s="337">
        <f>L274</f>
        <v>0</v>
      </c>
      <c r="M273" s="337">
        <f t="shared" si="55"/>
        <v>0</v>
      </c>
    </row>
    <row r="274" spans="1:13" ht="15" hidden="1">
      <c r="A274" s="158" t="s">
        <v>324</v>
      </c>
      <c r="B274" s="148" t="s">
        <v>201</v>
      </c>
      <c r="C274" s="148" t="s">
        <v>204</v>
      </c>
      <c r="D274" s="148" t="s">
        <v>164</v>
      </c>
      <c r="E274" s="148" t="s">
        <v>428</v>
      </c>
      <c r="F274" s="148" t="s">
        <v>257</v>
      </c>
      <c r="G274" s="148" t="s">
        <v>316</v>
      </c>
      <c r="H274" s="171">
        <v>0</v>
      </c>
      <c r="I274" s="209">
        <f>H274/1000</f>
        <v>0</v>
      </c>
      <c r="J274" s="209"/>
      <c r="K274" s="337">
        <v>0</v>
      </c>
      <c r="L274" s="337">
        <v>0</v>
      </c>
      <c r="M274" s="337">
        <f t="shared" si="55"/>
        <v>0</v>
      </c>
    </row>
    <row r="275" spans="1:13" ht="15" hidden="1">
      <c r="A275" s="187" t="s">
        <v>399</v>
      </c>
      <c r="B275" s="148" t="s">
        <v>201</v>
      </c>
      <c r="C275" s="148" t="s">
        <v>204</v>
      </c>
      <c r="D275" s="148" t="s">
        <v>164</v>
      </c>
      <c r="E275" s="148" t="s">
        <v>428</v>
      </c>
      <c r="F275" s="148" t="s">
        <v>397</v>
      </c>
      <c r="G275" s="148" t="s">
        <v>181</v>
      </c>
      <c r="H275" s="171">
        <v>0</v>
      </c>
      <c r="I275" s="243">
        <f>H275/1000</f>
        <v>0</v>
      </c>
      <c r="J275" s="209"/>
      <c r="K275" s="337"/>
      <c r="L275" s="337"/>
      <c r="M275" s="337"/>
    </row>
    <row r="276" spans="1:13" ht="16.5" customHeight="1" hidden="1">
      <c r="A276" s="346" t="s">
        <v>298</v>
      </c>
      <c r="B276" s="224">
        <v>950</v>
      </c>
      <c r="C276" s="225">
        <v>5</v>
      </c>
      <c r="D276" s="225">
        <v>2</v>
      </c>
      <c r="E276" s="226" t="s">
        <v>472</v>
      </c>
      <c r="F276" s="148"/>
      <c r="G276" s="148"/>
      <c r="H276" s="171">
        <f aca="true" t="shared" si="56" ref="H276:H281">H277</f>
        <v>0</v>
      </c>
      <c r="I276" s="243">
        <f aca="true" t="shared" si="57" ref="I276:I282">H276/1000</f>
        <v>0</v>
      </c>
      <c r="J276" s="209">
        <v>0</v>
      </c>
      <c r="K276" s="337">
        <f>K277</f>
        <v>0</v>
      </c>
      <c r="L276" s="337">
        <f>L277</f>
        <v>0</v>
      </c>
      <c r="M276" s="337">
        <v>0</v>
      </c>
    </row>
    <row r="277" spans="1:13" ht="26.25" hidden="1">
      <c r="A277" s="346" t="s">
        <v>299</v>
      </c>
      <c r="B277" s="224">
        <v>950</v>
      </c>
      <c r="C277" s="225">
        <v>5</v>
      </c>
      <c r="D277" s="225">
        <v>2</v>
      </c>
      <c r="E277" s="226" t="s">
        <v>472</v>
      </c>
      <c r="F277" s="148" t="s">
        <v>165</v>
      </c>
      <c r="G277" s="148"/>
      <c r="H277" s="171">
        <f t="shared" si="56"/>
        <v>0</v>
      </c>
      <c r="I277" s="243">
        <f t="shared" si="57"/>
        <v>0</v>
      </c>
      <c r="J277" s="209">
        <v>0</v>
      </c>
      <c r="K277" s="337">
        <f>K278</f>
        <v>0</v>
      </c>
      <c r="L277" s="337">
        <f>L278</f>
        <v>0</v>
      </c>
      <c r="M277" s="337">
        <v>0</v>
      </c>
    </row>
    <row r="278" spans="1:13" ht="27" hidden="1">
      <c r="A278" s="208" t="s">
        <v>254</v>
      </c>
      <c r="B278" s="224">
        <v>950</v>
      </c>
      <c r="C278" s="225">
        <v>5</v>
      </c>
      <c r="D278" s="225">
        <v>2</v>
      </c>
      <c r="E278" s="226" t="s">
        <v>472</v>
      </c>
      <c r="F278" s="148" t="s">
        <v>255</v>
      </c>
      <c r="G278" s="148"/>
      <c r="H278" s="171">
        <f t="shared" si="56"/>
        <v>0</v>
      </c>
      <c r="I278" s="243">
        <f t="shared" si="57"/>
        <v>0</v>
      </c>
      <c r="J278" s="209"/>
      <c r="K278" s="337"/>
      <c r="L278" s="337"/>
      <c r="M278" s="337"/>
    </row>
    <row r="279" spans="1:13" ht="27" hidden="1">
      <c r="A279" s="208" t="s">
        <v>256</v>
      </c>
      <c r="B279" s="224">
        <v>950</v>
      </c>
      <c r="C279" s="225">
        <v>5</v>
      </c>
      <c r="D279" s="225">
        <v>2</v>
      </c>
      <c r="E279" s="226" t="s">
        <v>472</v>
      </c>
      <c r="F279" s="148" t="s">
        <v>257</v>
      </c>
      <c r="G279" s="148"/>
      <c r="H279" s="171">
        <f t="shared" si="56"/>
        <v>0</v>
      </c>
      <c r="I279" s="243">
        <f t="shared" si="57"/>
        <v>0</v>
      </c>
      <c r="J279" s="209"/>
      <c r="K279" s="337"/>
      <c r="L279" s="337"/>
      <c r="M279" s="337"/>
    </row>
    <row r="280" spans="1:13" ht="15" hidden="1">
      <c r="A280" s="208" t="s">
        <v>70</v>
      </c>
      <c r="B280" s="148" t="s">
        <v>201</v>
      </c>
      <c r="C280" s="148" t="s">
        <v>204</v>
      </c>
      <c r="D280" s="148" t="s">
        <v>164</v>
      </c>
      <c r="E280" s="148" t="s">
        <v>428</v>
      </c>
      <c r="F280" s="148" t="s">
        <v>257</v>
      </c>
      <c r="G280" s="148" t="s">
        <v>188</v>
      </c>
      <c r="H280" s="171">
        <f t="shared" si="56"/>
        <v>0</v>
      </c>
      <c r="I280" s="243">
        <f t="shared" si="57"/>
        <v>0</v>
      </c>
      <c r="J280" s="209"/>
      <c r="K280" s="337"/>
      <c r="L280" s="337"/>
      <c r="M280" s="337"/>
    </row>
    <row r="281" spans="1:13" ht="15" hidden="1">
      <c r="A281" s="208" t="s">
        <v>191</v>
      </c>
      <c r="B281" s="148" t="s">
        <v>201</v>
      </c>
      <c r="C281" s="148" t="s">
        <v>204</v>
      </c>
      <c r="D281" s="148" t="s">
        <v>164</v>
      </c>
      <c r="E281" s="148" t="s">
        <v>428</v>
      </c>
      <c r="F281" s="148" t="s">
        <v>257</v>
      </c>
      <c r="G281" s="148" t="s">
        <v>192</v>
      </c>
      <c r="H281" s="171">
        <f t="shared" si="56"/>
        <v>0</v>
      </c>
      <c r="I281" s="243">
        <f t="shared" si="57"/>
        <v>0</v>
      </c>
      <c r="J281" s="209"/>
      <c r="K281" s="337"/>
      <c r="L281" s="337"/>
      <c r="M281" s="337"/>
    </row>
    <row r="282" spans="1:13" ht="15" hidden="1">
      <c r="A282" s="158" t="s">
        <v>329</v>
      </c>
      <c r="B282" s="148" t="s">
        <v>201</v>
      </c>
      <c r="C282" s="148" t="s">
        <v>204</v>
      </c>
      <c r="D282" s="148" t="s">
        <v>164</v>
      </c>
      <c r="E282" s="148" t="s">
        <v>428</v>
      </c>
      <c r="F282" s="148" t="s">
        <v>257</v>
      </c>
      <c r="G282" s="148" t="s">
        <v>330</v>
      </c>
      <c r="H282" s="171">
        <v>0</v>
      </c>
      <c r="I282" s="243">
        <f t="shared" si="57"/>
        <v>0</v>
      </c>
      <c r="J282" s="209"/>
      <c r="K282" s="337"/>
      <c r="L282" s="337"/>
      <c r="M282" s="337"/>
    </row>
    <row r="283" spans="1:13" ht="39.75">
      <c r="A283" s="208" t="s">
        <v>479</v>
      </c>
      <c r="B283" s="148" t="s">
        <v>201</v>
      </c>
      <c r="C283" s="148" t="s">
        <v>204</v>
      </c>
      <c r="D283" s="148" t="s">
        <v>164</v>
      </c>
      <c r="E283" s="148" t="s">
        <v>431</v>
      </c>
      <c r="F283" s="148"/>
      <c r="G283" s="148"/>
      <c r="H283" s="171">
        <f aca="true" t="shared" si="58" ref="H283:H291">H284</f>
        <v>141030</v>
      </c>
      <c r="I283" s="209">
        <f>H283/1000</f>
        <v>141.03</v>
      </c>
      <c r="J283" s="209">
        <f aca="true" t="shared" si="59" ref="J283:J312">K283/1000</f>
        <v>0</v>
      </c>
      <c r="K283" s="337">
        <f aca="true" t="shared" si="60" ref="K283:K291">K284</f>
        <v>0</v>
      </c>
      <c r="L283" s="337">
        <f>L284</f>
        <v>0</v>
      </c>
      <c r="M283" s="337">
        <f t="shared" si="55"/>
        <v>0</v>
      </c>
    </row>
    <row r="284" spans="1:13" ht="39.75">
      <c r="A284" s="208" t="s">
        <v>507</v>
      </c>
      <c r="B284" s="148" t="s">
        <v>201</v>
      </c>
      <c r="C284" s="148" t="s">
        <v>204</v>
      </c>
      <c r="D284" s="148" t="s">
        <v>164</v>
      </c>
      <c r="E284" s="148" t="s">
        <v>432</v>
      </c>
      <c r="F284" s="148"/>
      <c r="G284" s="148"/>
      <c r="H284" s="171">
        <f t="shared" si="58"/>
        <v>141030</v>
      </c>
      <c r="I284" s="209">
        <f>H284/1000</f>
        <v>141.03</v>
      </c>
      <c r="J284" s="209">
        <f t="shared" si="59"/>
        <v>0</v>
      </c>
      <c r="K284" s="337">
        <f t="shared" si="60"/>
        <v>0</v>
      </c>
      <c r="L284" s="337">
        <f>L285</f>
        <v>0</v>
      </c>
      <c r="M284" s="337">
        <f t="shared" si="55"/>
        <v>0</v>
      </c>
    </row>
    <row r="285" spans="1:13" ht="42.75" customHeight="1">
      <c r="A285" s="227" t="s">
        <v>567</v>
      </c>
      <c r="B285" s="148" t="s">
        <v>201</v>
      </c>
      <c r="C285" s="148" t="s">
        <v>204</v>
      </c>
      <c r="D285" s="148" t="s">
        <v>164</v>
      </c>
      <c r="E285" s="148" t="s">
        <v>434</v>
      </c>
      <c r="F285" s="148"/>
      <c r="G285" s="148"/>
      <c r="H285" s="171">
        <f t="shared" si="58"/>
        <v>141030</v>
      </c>
      <c r="I285" s="209">
        <f>H285/1000</f>
        <v>141.03</v>
      </c>
      <c r="J285" s="209">
        <f t="shared" si="59"/>
        <v>0</v>
      </c>
      <c r="K285" s="337">
        <f t="shared" si="60"/>
        <v>0</v>
      </c>
      <c r="L285" s="337">
        <f>L286</f>
        <v>0</v>
      </c>
      <c r="M285" s="337">
        <f t="shared" si="55"/>
        <v>0</v>
      </c>
    </row>
    <row r="286" spans="1:13" ht="39.75" customHeight="1">
      <c r="A286" s="208" t="s">
        <v>574</v>
      </c>
      <c r="B286" s="148"/>
      <c r="C286" s="148" t="s">
        <v>204</v>
      </c>
      <c r="D286" s="148" t="s">
        <v>164</v>
      </c>
      <c r="E286" s="148" t="s">
        <v>564</v>
      </c>
      <c r="F286" s="148"/>
      <c r="G286" s="148"/>
      <c r="H286" s="171">
        <f t="shared" si="58"/>
        <v>141030</v>
      </c>
      <c r="I286" s="209">
        <f>H286/1000</f>
        <v>141.03</v>
      </c>
      <c r="J286" s="209">
        <f t="shared" si="59"/>
        <v>0</v>
      </c>
      <c r="K286" s="337">
        <f t="shared" si="60"/>
        <v>0</v>
      </c>
      <c r="L286" s="337">
        <f>L287</f>
        <v>0</v>
      </c>
      <c r="M286" s="337">
        <f t="shared" si="55"/>
        <v>0</v>
      </c>
    </row>
    <row r="287" spans="1:13" ht="33.75" customHeight="1">
      <c r="A287" s="208" t="s">
        <v>569</v>
      </c>
      <c r="B287" s="148" t="s">
        <v>201</v>
      </c>
      <c r="C287" s="148" t="s">
        <v>204</v>
      </c>
      <c r="D287" s="148" t="s">
        <v>164</v>
      </c>
      <c r="E287" s="148" t="s">
        <v>564</v>
      </c>
      <c r="F287" s="148" t="s">
        <v>165</v>
      </c>
      <c r="G287" s="148"/>
      <c r="H287" s="171">
        <f t="shared" si="58"/>
        <v>141030</v>
      </c>
      <c r="I287" s="209">
        <f aca="true" t="shared" si="61" ref="I287:I292">H287/1000</f>
        <v>141.03</v>
      </c>
      <c r="J287" s="209">
        <f t="shared" si="59"/>
        <v>0</v>
      </c>
      <c r="K287" s="337">
        <f t="shared" si="60"/>
        <v>0</v>
      </c>
      <c r="L287" s="337">
        <f>L288</f>
        <v>0</v>
      </c>
      <c r="M287" s="337">
        <f t="shared" si="55"/>
        <v>0</v>
      </c>
    </row>
    <row r="288" spans="1:13" ht="27" hidden="1">
      <c r="A288" s="208" t="s">
        <v>254</v>
      </c>
      <c r="B288" s="148" t="s">
        <v>201</v>
      </c>
      <c r="C288" s="148" t="s">
        <v>204</v>
      </c>
      <c r="D288" s="148" t="s">
        <v>164</v>
      </c>
      <c r="E288" s="148" t="s">
        <v>564</v>
      </c>
      <c r="F288" s="148" t="s">
        <v>255</v>
      </c>
      <c r="G288" s="203"/>
      <c r="H288" s="171">
        <f t="shared" si="58"/>
        <v>141030</v>
      </c>
      <c r="I288" s="209">
        <f t="shared" si="61"/>
        <v>141.03</v>
      </c>
      <c r="J288" s="209">
        <f t="shared" si="59"/>
        <v>0</v>
      </c>
      <c r="K288" s="337">
        <f t="shared" si="60"/>
        <v>0</v>
      </c>
      <c r="L288" s="337"/>
      <c r="M288" s="337"/>
    </row>
    <row r="289" spans="1:13" ht="27" hidden="1">
      <c r="A289" s="158" t="s">
        <v>256</v>
      </c>
      <c r="B289" s="148" t="s">
        <v>201</v>
      </c>
      <c r="C289" s="148" t="s">
        <v>204</v>
      </c>
      <c r="D289" s="148" t="s">
        <v>164</v>
      </c>
      <c r="E289" s="148" t="s">
        <v>564</v>
      </c>
      <c r="F289" s="148" t="s">
        <v>257</v>
      </c>
      <c r="G289" s="203"/>
      <c r="H289" s="171">
        <f t="shared" si="58"/>
        <v>141030</v>
      </c>
      <c r="I289" s="209">
        <f t="shared" si="61"/>
        <v>141.03</v>
      </c>
      <c r="J289" s="209">
        <f t="shared" si="59"/>
        <v>0</v>
      </c>
      <c r="K289" s="337">
        <f t="shared" si="60"/>
        <v>0</v>
      </c>
      <c r="L289" s="337"/>
      <c r="M289" s="337"/>
    </row>
    <row r="290" spans="1:13" ht="15" hidden="1">
      <c r="A290" s="208" t="s">
        <v>68</v>
      </c>
      <c r="B290" s="148" t="s">
        <v>201</v>
      </c>
      <c r="C290" s="148" t="s">
        <v>204</v>
      </c>
      <c r="D290" s="148" t="s">
        <v>164</v>
      </c>
      <c r="E290" s="148" t="s">
        <v>564</v>
      </c>
      <c r="F290" s="148" t="s">
        <v>257</v>
      </c>
      <c r="G290" s="148" t="s">
        <v>165</v>
      </c>
      <c r="H290" s="171">
        <f t="shared" si="58"/>
        <v>141030</v>
      </c>
      <c r="I290" s="209">
        <f t="shared" si="61"/>
        <v>141.03</v>
      </c>
      <c r="J290" s="209">
        <f t="shared" si="59"/>
        <v>0</v>
      </c>
      <c r="K290" s="337">
        <f t="shared" si="60"/>
        <v>0</v>
      </c>
      <c r="L290" s="337"/>
      <c r="M290" s="337"/>
    </row>
    <row r="291" spans="1:13" ht="15" hidden="1">
      <c r="A291" s="208" t="s">
        <v>176</v>
      </c>
      <c r="B291" s="148" t="s">
        <v>201</v>
      </c>
      <c r="C291" s="148" t="s">
        <v>204</v>
      </c>
      <c r="D291" s="148" t="s">
        <v>164</v>
      </c>
      <c r="E291" s="148" t="s">
        <v>564</v>
      </c>
      <c r="F291" s="148" t="s">
        <v>257</v>
      </c>
      <c r="G291" s="148" t="s">
        <v>177</v>
      </c>
      <c r="H291" s="171">
        <f t="shared" si="58"/>
        <v>141030</v>
      </c>
      <c r="I291" s="209">
        <f t="shared" si="61"/>
        <v>141.03</v>
      </c>
      <c r="J291" s="209">
        <f t="shared" si="59"/>
        <v>0</v>
      </c>
      <c r="K291" s="337">
        <f t="shared" si="60"/>
        <v>0</v>
      </c>
      <c r="L291" s="337"/>
      <c r="M291" s="337"/>
    </row>
    <row r="292" spans="1:13" ht="15" hidden="1">
      <c r="A292" s="208" t="s">
        <v>182</v>
      </c>
      <c r="B292" s="148" t="s">
        <v>201</v>
      </c>
      <c r="C292" s="148" t="s">
        <v>204</v>
      </c>
      <c r="D292" s="148" t="s">
        <v>164</v>
      </c>
      <c r="E292" s="148" t="s">
        <v>564</v>
      </c>
      <c r="F292" s="148" t="s">
        <v>257</v>
      </c>
      <c r="G292" s="148" t="s">
        <v>183</v>
      </c>
      <c r="H292" s="171">
        <v>141030</v>
      </c>
      <c r="I292" s="209">
        <f t="shared" si="61"/>
        <v>141.03</v>
      </c>
      <c r="J292" s="209">
        <f t="shared" si="59"/>
        <v>0</v>
      </c>
      <c r="K292" s="337">
        <v>0</v>
      </c>
      <c r="L292" s="337"/>
      <c r="M292" s="337"/>
    </row>
    <row r="293" spans="1:13" ht="66">
      <c r="A293" s="140" t="s">
        <v>463</v>
      </c>
      <c r="B293" s="148" t="s">
        <v>201</v>
      </c>
      <c r="C293" s="148" t="s">
        <v>204</v>
      </c>
      <c r="D293" s="148" t="s">
        <v>164</v>
      </c>
      <c r="E293" s="213">
        <v>8600000000</v>
      </c>
      <c r="F293" s="148"/>
      <c r="G293" s="148"/>
      <c r="H293" s="171">
        <f>H294</f>
        <v>10000</v>
      </c>
      <c r="I293" s="209">
        <f>I294</f>
        <v>10</v>
      </c>
      <c r="J293" s="209">
        <f t="shared" si="59"/>
        <v>0</v>
      </c>
      <c r="K293" s="337">
        <f aca="true" t="shared" si="62" ref="K293:L300">K294</f>
        <v>0</v>
      </c>
      <c r="L293" s="337">
        <f t="shared" si="62"/>
        <v>0</v>
      </c>
      <c r="M293" s="337">
        <f t="shared" si="55"/>
        <v>0</v>
      </c>
    </row>
    <row r="294" spans="1:13" ht="27">
      <c r="A294" s="140" t="s">
        <v>565</v>
      </c>
      <c r="B294" s="148" t="s">
        <v>201</v>
      </c>
      <c r="C294" s="148" t="s">
        <v>204</v>
      </c>
      <c r="D294" s="148" t="s">
        <v>164</v>
      </c>
      <c r="E294" s="213">
        <v>8600100000</v>
      </c>
      <c r="F294" s="148"/>
      <c r="G294" s="148"/>
      <c r="H294" s="171">
        <f>H295</f>
        <v>10000</v>
      </c>
      <c r="I294" s="209">
        <f>I295</f>
        <v>10</v>
      </c>
      <c r="J294" s="209">
        <f t="shared" si="59"/>
        <v>0</v>
      </c>
      <c r="K294" s="337">
        <f t="shared" si="62"/>
        <v>0</v>
      </c>
      <c r="L294" s="337">
        <f t="shared" si="62"/>
        <v>0</v>
      </c>
      <c r="M294" s="337">
        <f t="shared" si="55"/>
        <v>0</v>
      </c>
    </row>
    <row r="295" spans="1:13" ht="64.5" customHeight="1">
      <c r="A295" s="158" t="s">
        <v>347</v>
      </c>
      <c r="B295" s="219">
        <v>950</v>
      </c>
      <c r="C295" s="148" t="s">
        <v>204</v>
      </c>
      <c r="D295" s="148" t="s">
        <v>164</v>
      </c>
      <c r="E295" s="213">
        <v>8600107008</v>
      </c>
      <c r="F295" s="214"/>
      <c r="G295" s="148"/>
      <c r="H295" s="175">
        <f aca="true" t="shared" si="63" ref="H295:H300">H296</f>
        <v>10000</v>
      </c>
      <c r="I295" s="244">
        <f aca="true" t="shared" si="64" ref="I295:I329">H295/1000</f>
        <v>10</v>
      </c>
      <c r="J295" s="209">
        <f t="shared" si="59"/>
        <v>0</v>
      </c>
      <c r="K295" s="209">
        <f t="shared" si="62"/>
        <v>0</v>
      </c>
      <c r="L295" s="209">
        <f t="shared" si="62"/>
        <v>0</v>
      </c>
      <c r="M295" s="337">
        <f t="shared" si="55"/>
        <v>0</v>
      </c>
    </row>
    <row r="296" spans="1:13" ht="27">
      <c r="A296" s="140" t="s">
        <v>569</v>
      </c>
      <c r="B296" s="219">
        <v>950</v>
      </c>
      <c r="C296" s="148" t="s">
        <v>204</v>
      </c>
      <c r="D296" s="148" t="s">
        <v>164</v>
      </c>
      <c r="E296" s="213">
        <v>8600107008</v>
      </c>
      <c r="F296" s="214" t="s">
        <v>165</v>
      </c>
      <c r="G296" s="148"/>
      <c r="H296" s="175">
        <f t="shared" si="63"/>
        <v>10000</v>
      </c>
      <c r="I296" s="209">
        <f t="shared" si="64"/>
        <v>10</v>
      </c>
      <c r="J296" s="209">
        <f t="shared" si="59"/>
        <v>0</v>
      </c>
      <c r="K296" s="209">
        <f t="shared" si="62"/>
        <v>0</v>
      </c>
      <c r="L296" s="209">
        <f t="shared" si="62"/>
        <v>0</v>
      </c>
      <c r="M296" s="337">
        <f t="shared" si="55"/>
        <v>0</v>
      </c>
    </row>
    <row r="297" spans="1:13" ht="27" hidden="1">
      <c r="A297" s="208" t="s">
        <v>254</v>
      </c>
      <c r="B297" s="219">
        <v>950</v>
      </c>
      <c r="C297" s="148" t="s">
        <v>204</v>
      </c>
      <c r="D297" s="148" t="s">
        <v>164</v>
      </c>
      <c r="E297" s="213">
        <v>8600107008</v>
      </c>
      <c r="F297" s="148" t="s">
        <v>255</v>
      </c>
      <c r="G297" s="148"/>
      <c r="H297" s="175">
        <f t="shared" si="63"/>
        <v>10000</v>
      </c>
      <c r="I297" s="209">
        <f t="shared" si="64"/>
        <v>10</v>
      </c>
      <c r="J297" s="209">
        <f t="shared" si="59"/>
        <v>0</v>
      </c>
      <c r="K297" s="209">
        <f t="shared" si="62"/>
        <v>0</v>
      </c>
      <c r="L297" s="209">
        <f t="shared" si="62"/>
        <v>0</v>
      </c>
      <c r="M297" s="337">
        <f t="shared" si="55"/>
        <v>0</v>
      </c>
    </row>
    <row r="298" spans="1:13" ht="27" hidden="1">
      <c r="A298" s="208" t="s">
        <v>256</v>
      </c>
      <c r="B298" s="219">
        <v>950</v>
      </c>
      <c r="C298" s="148" t="s">
        <v>204</v>
      </c>
      <c r="D298" s="148" t="s">
        <v>164</v>
      </c>
      <c r="E298" s="213">
        <v>8600107008</v>
      </c>
      <c r="F298" s="148" t="s">
        <v>257</v>
      </c>
      <c r="G298" s="148"/>
      <c r="H298" s="175">
        <f t="shared" si="63"/>
        <v>10000</v>
      </c>
      <c r="I298" s="209">
        <f t="shared" si="64"/>
        <v>10</v>
      </c>
      <c r="J298" s="209">
        <f t="shared" si="59"/>
        <v>0</v>
      </c>
      <c r="K298" s="209">
        <f t="shared" si="62"/>
        <v>0</v>
      </c>
      <c r="L298" s="209">
        <f t="shared" si="62"/>
        <v>0</v>
      </c>
      <c r="M298" s="337">
        <f t="shared" si="55"/>
        <v>0</v>
      </c>
    </row>
    <row r="299" spans="1:13" ht="15" hidden="1">
      <c r="A299" s="208" t="s">
        <v>68</v>
      </c>
      <c r="B299" s="219">
        <v>950</v>
      </c>
      <c r="C299" s="148" t="s">
        <v>204</v>
      </c>
      <c r="D299" s="148" t="s">
        <v>164</v>
      </c>
      <c r="E299" s="213">
        <v>8600107008</v>
      </c>
      <c r="F299" s="148" t="s">
        <v>257</v>
      </c>
      <c r="G299" s="148" t="s">
        <v>165</v>
      </c>
      <c r="H299" s="175">
        <f t="shared" si="63"/>
        <v>10000</v>
      </c>
      <c r="I299" s="209">
        <f t="shared" si="64"/>
        <v>10</v>
      </c>
      <c r="J299" s="209">
        <f t="shared" si="59"/>
        <v>0</v>
      </c>
      <c r="K299" s="209">
        <f t="shared" si="62"/>
        <v>0</v>
      </c>
      <c r="L299" s="209">
        <f t="shared" si="62"/>
        <v>0</v>
      </c>
      <c r="M299" s="337">
        <f t="shared" si="55"/>
        <v>0</v>
      </c>
    </row>
    <row r="300" spans="1:13" ht="15" hidden="1">
      <c r="A300" s="208" t="s">
        <v>176</v>
      </c>
      <c r="B300" s="219">
        <v>950</v>
      </c>
      <c r="C300" s="148" t="s">
        <v>204</v>
      </c>
      <c r="D300" s="148" t="s">
        <v>164</v>
      </c>
      <c r="E300" s="213">
        <v>8600107008</v>
      </c>
      <c r="F300" s="148" t="s">
        <v>257</v>
      </c>
      <c r="G300" s="148" t="s">
        <v>177</v>
      </c>
      <c r="H300" s="175">
        <f t="shared" si="63"/>
        <v>10000</v>
      </c>
      <c r="I300" s="209">
        <f t="shared" si="64"/>
        <v>10</v>
      </c>
      <c r="J300" s="209">
        <f t="shared" si="59"/>
        <v>0</v>
      </c>
      <c r="K300" s="209">
        <f t="shared" si="62"/>
        <v>0</v>
      </c>
      <c r="L300" s="209">
        <f t="shared" si="62"/>
        <v>0</v>
      </c>
      <c r="M300" s="337">
        <f t="shared" si="55"/>
        <v>0</v>
      </c>
    </row>
    <row r="301" spans="1:13" ht="15" hidden="1">
      <c r="A301" s="208" t="s">
        <v>182</v>
      </c>
      <c r="B301" s="219">
        <v>950</v>
      </c>
      <c r="C301" s="148" t="s">
        <v>204</v>
      </c>
      <c r="D301" s="148" t="s">
        <v>164</v>
      </c>
      <c r="E301" s="213">
        <v>8600107008</v>
      </c>
      <c r="F301" s="148" t="s">
        <v>257</v>
      </c>
      <c r="G301" s="148" t="s">
        <v>183</v>
      </c>
      <c r="H301" s="175">
        <v>10000</v>
      </c>
      <c r="I301" s="209">
        <f t="shared" si="64"/>
        <v>10</v>
      </c>
      <c r="J301" s="209">
        <f t="shared" si="59"/>
        <v>0</v>
      </c>
      <c r="K301" s="209">
        <v>0</v>
      </c>
      <c r="L301" s="209">
        <v>0</v>
      </c>
      <c r="M301" s="337">
        <f t="shared" si="55"/>
        <v>0</v>
      </c>
    </row>
    <row r="302" spans="1:13" ht="15">
      <c r="A302" s="185" t="s">
        <v>402</v>
      </c>
      <c r="B302" s="129" t="s">
        <v>201</v>
      </c>
      <c r="C302" s="148" t="s">
        <v>204</v>
      </c>
      <c r="D302" s="148" t="s">
        <v>164</v>
      </c>
      <c r="E302" s="129" t="s">
        <v>404</v>
      </c>
      <c r="F302" s="148"/>
      <c r="G302" s="148"/>
      <c r="H302" s="171">
        <f>H303</f>
        <v>5512500</v>
      </c>
      <c r="I302" s="209">
        <f t="shared" si="64"/>
        <v>5512.5</v>
      </c>
      <c r="J302" s="209">
        <f t="shared" si="59"/>
        <v>612.5</v>
      </c>
      <c r="K302" s="337">
        <f>K303</f>
        <v>612500</v>
      </c>
      <c r="L302" s="337">
        <f>L303</f>
        <v>612500</v>
      </c>
      <c r="M302" s="337">
        <f t="shared" si="55"/>
        <v>612.5</v>
      </c>
    </row>
    <row r="303" spans="1:13" ht="52.5">
      <c r="A303" s="185" t="s">
        <v>568</v>
      </c>
      <c r="B303" s="129" t="s">
        <v>201</v>
      </c>
      <c r="C303" s="148" t="s">
        <v>204</v>
      </c>
      <c r="D303" s="148" t="s">
        <v>164</v>
      </c>
      <c r="E303" s="129" t="s">
        <v>405</v>
      </c>
      <c r="F303" s="148"/>
      <c r="G303" s="148"/>
      <c r="H303" s="171">
        <f>H311+H304</f>
        <v>5512500</v>
      </c>
      <c r="I303" s="209">
        <f t="shared" si="64"/>
        <v>5512.5</v>
      </c>
      <c r="J303" s="209">
        <f t="shared" si="59"/>
        <v>612.5</v>
      </c>
      <c r="K303" s="337">
        <f>K311+K304</f>
        <v>612500</v>
      </c>
      <c r="L303" s="337">
        <f>L311+L304</f>
        <v>612500</v>
      </c>
      <c r="M303" s="337">
        <f t="shared" si="55"/>
        <v>612.5</v>
      </c>
    </row>
    <row r="304" spans="1:13" ht="15">
      <c r="A304" s="185" t="s">
        <v>575</v>
      </c>
      <c r="B304" s="129"/>
      <c r="C304" s="148"/>
      <c r="D304" s="148"/>
      <c r="E304" s="129" t="s">
        <v>558</v>
      </c>
      <c r="F304" s="148"/>
      <c r="G304" s="148"/>
      <c r="H304" s="171">
        <f aca="true" t="shared" si="65" ref="H304:H309">H305</f>
        <v>612500</v>
      </c>
      <c r="I304" s="209">
        <f t="shared" si="64"/>
        <v>612.5</v>
      </c>
      <c r="J304" s="209">
        <f t="shared" si="59"/>
        <v>612.5</v>
      </c>
      <c r="K304" s="337">
        <f aca="true" t="shared" si="66" ref="K304:L309">K305</f>
        <v>612500</v>
      </c>
      <c r="L304" s="337">
        <f t="shared" si="66"/>
        <v>612500</v>
      </c>
      <c r="M304" s="337">
        <f t="shared" si="55"/>
        <v>612.5</v>
      </c>
    </row>
    <row r="305" spans="1:13" ht="26.25">
      <c r="A305" s="125" t="s">
        <v>299</v>
      </c>
      <c r="B305" s="129" t="s">
        <v>201</v>
      </c>
      <c r="C305" s="148" t="s">
        <v>204</v>
      </c>
      <c r="D305" s="148" t="s">
        <v>164</v>
      </c>
      <c r="E305" s="116" t="s">
        <v>558</v>
      </c>
      <c r="F305" s="148" t="s">
        <v>165</v>
      </c>
      <c r="G305" s="148"/>
      <c r="H305" s="171">
        <f t="shared" si="65"/>
        <v>612500</v>
      </c>
      <c r="I305" s="209">
        <f t="shared" si="64"/>
        <v>612.5</v>
      </c>
      <c r="J305" s="209">
        <f t="shared" si="59"/>
        <v>612.5</v>
      </c>
      <c r="K305" s="337">
        <f t="shared" si="66"/>
        <v>612500</v>
      </c>
      <c r="L305" s="337">
        <f t="shared" si="66"/>
        <v>612500</v>
      </c>
      <c r="M305" s="337">
        <f t="shared" si="55"/>
        <v>612.5</v>
      </c>
    </row>
    <row r="306" spans="1:13" ht="27" hidden="1">
      <c r="A306" s="208" t="s">
        <v>254</v>
      </c>
      <c r="B306" s="129" t="s">
        <v>201</v>
      </c>
      <c r="C306" s="148" t="s">
        <v>204</v>
      </c>
      <c r="D306" s="148" t="s">
        <v>164</v>
      </c>
      <c r="E306" s="116" t="s">
        <v>558</v>
      </c>
      <c r="F306" s="148" t="s">
        <v>255</v>
      </c>
      <c r="G306" s="148"/>
      <c r="H306" s="171">
        <f t="shared" si="65"/>
        <v>612500</v>
      </c>
      <c r="I306" s="209">
        <f t="shared" si="64"/>
        <v>612.5</v>
      </c>
      <c r="J306" s="209">
        <f t="shared" si="59"/>
        <v>612.5</v>
      </c>
      <c r="K306" s="337">
        <f t="shared" si="66"/>
        <v>612500</v>
      </c>
      <c r="L306" s="337">
        <f t="shared" si="66"/>
        <v>612500</v>
      </c>
      <c r="M306" s="337">
        <f t="shared" si="55"/>
        <v>612.5</v>
      </c>
    </row>
    <row r="307" spans="1:13" ht="27" hidden="1">
      <c r="A307" s="208" t="s">
        <v>256</v>
      </c>
      <c r="B307" s="129" t="s">
        <v>201</v>
      </c>
      <c r="C307" s="148" t="s">
        <v>204</v>
      </c>
      <c r="D307" s="148" t="s">
        <v>164</v>
      </c>
      <c r="E307" s="116" t="s">
        <v>558</v>
      </c>
      <c r="F307" s="148" t="s">
        <v>257</v>
      </c>
      <c r="G307" s="148"/>
      <c r="H307" s="171">
        <f t="shared" si="65"/>
        <v>612500</v>
      </c>
      <c r="I307" s="209">
        <f t="shared" si="64"/>
        <v>612.5</v>
      </c>
      <c r="J307" s="209">
        <f t="shared" si="59"/>
        <v>612.5</v>
      </c>
      <c r="K307" s="337">
        <f t="shared" si="66"/>
        <v>612500</v>
      </c>
      <c r="L307" s="337">
        <f t="shared" si="66"/>
        <v>612500</v>
      </c>
      <c r="M307" s="337">
        <f t="shared" si="55"/>
        <v>612.5</v>
      </c>
    </row>
    <row r="308" spans="1:13" ht="15" hidden="1">
      <c r="A308" s="208" t="s">
        <v>70</v>
      </c>
      <c r="B308" s="129" t="s">
        <v>201</v>
      </c>
      <c r="C308" s="148" t="s">
        <v>204</v>
      </c>
      <c r="D308" s="148" t="s">
        <v>164</v>
      </c>
      <c r="E308" s="116" t="s">
        <v>558</v>
      </c>
      <c r="F308" s="148" t="s">
        <v>257</v>
      </c>
      <c r="G308" s="148" t="s">
        <v>188</v>
      </c>
      <c r="H308" s="171">
        <f t="shared" si="65"/>
        <v>612500</v>
      </c>
      <c r="I308" s="209">
        <f t="shared" si="64"/>
        <v>612.5</v>
      </c>
      <c r="J308" s="209">
        <f t="shared" si="59"/>
        <v>612.5</v>
      </c>
      <c r="K308" s="337">
        <f t="shared" si="66"/>
        <v>612500</v>
      </c>
      <c r="L308" s="337">
        <f t="shared" si="66"/>
        <v>612500</v>
      </c>
      <c r="M308" s="337">
        <f t="shared" si="55"/>
        <v>612.5</v>
      </c>
    </row>
    <row r="309" spans="1:13" ht="15" hidden="1">
      <c r="A309" s="212" t="s">
        <v>191</v>
      </c>
      <c r="B309" s="219">
        <v>950</v>
      </c>
      <c r="C309" s="148" t="s">
        <v>204</v>
      </c>
      <c r="D309" s="148" t="s">
        <v>164</v>
      </c>
      <c r="E309" s="116" t="s">
        <v>558</v>
      </c>
      <c r="F309" s="148" t="s">
        <v>257</v>
      </c>
      <c r="G309" s="148" t="s">
        <v>192</v>
      </c>
      <c r="H309" s="171">
        <f t="shared" si="65"/>
        <v>612500</v>
      </c>
      <c r="I309" s="209">
        <f t="shared" si="64"/>
        <v>612.5</v>
      </c>
      <c r="J309" s="209">
        <f t="shared" si="59"/>
        <v>612.5</v>
      </c>
      <c r="K309" s="337">
        <f t="shared" si="66"/>
        <v>612500</v>
      </c>
      <c r="L309" s="337">
        <f t="shared" si="66"/>
        <v>612500</v>
      </c>
      <c r="M309" s="337">
        <f t="shared" si="55"/>
        <v>612.5</v>
      </c>
    </row>
    <row r="310" spans="1:13" ht="15" hidden="1">
      <c r="A310" s="158" t="s">
        <v>329</v>
      </c>
      <c r="B310" s="141">
        <v>950</v>
      </c>
      <c r="C310" s="148" t="s">
        <v>204</v>
      </c>
      <c r="D310" s="148" t="s">
        <v>164</v>
      </c>
      <c r="E310" s="116" t="s">
        <v>558</v>
      </c>
      <c r="F310" s="143">
        <v>244</v>
      </c>
      <c r="G310" s="142">
        <v>344</v>
      </c>
      <c r="H310" s="171">
        <v>612500</v>
      </c>
      <c r="I310" s="209">
        <f t="shared" si="64"/>
        <v>612.5</v>
      </c>
      <c r="J310" s="209">
        <f t="shared" si="59"/>
        <v>612.5</v>
      </c>
      <c r="K310" s="337">
        <v>612500</v>
      </c>
      <c r="L310" s="337">
        <v>612500</v>
      </c>
      <c r="M310" s="337">
        <f t="shared" si="55"/>
        <v>612.5</v>
      </c>
    </row>
    <row r="311" spans="1:13" ht="26.25">
      <c r="A311" s="185" t="s">
        <v>473</v>
      </c>
      <c r="B311" s="129" t="s">
        <v>201</v>
      </c>
      <c r="C311" s="148" t="s">
        <v>204</v>
      </c>
      <c r="D311" s="148" t="s">
        <v>164</v>
      </c>
      <c r="E311" s="129" t="s">
        <v>448</v>
      </c>
      <c r="F311" s="148"/>
      <c r="G311" s="148"/>
      <c r="H311" s="171">
        <f>H312</f>
        <v>4900000</v>
      </c>
      <c r="I311" s="209">
        <f t="shared" si="64"/>
        <v>4900</v>
      </c>
      <c r="J311" s="209">
        <f t="shared" si="59"/>
        <v>0</v>
      </c>
      <c r="K311" s="337">
        <f>K312</f>
        <v>0</v>
      </c>
      <c r="L311" s="209">
        <f>L312</f>
        <v>0</v>
      </c>
      <c r="M311" s="337">
        <f t="shared" si="55"/>
        <v>0</v>
      </c>
    </row>
    <row r="312" spans="1:13" ht="26.25">
      <c r="A312" s="125" t="s">
        <v>299</v>
      </c>
      <c r="B312" s="129" t="s">
        <v>201</v>
      </c>
      <c r="C312" s="148" t="s">
        <v>204</v>
      </c>
      <c r="D312" s="148" t="s">
        <v>164</v>
      </c>
      <c r="E312" s="129" t="s">
        <v>448</v>
      </c>
      <c r="F312" s="148" t="s">
        <v>165</v>
      </c>
      <c r="G312" s="148"/>
      <c r="H312" s="171">
        <f>H313</f>
        <v>4900000</v>
      </c>
      <c r="I312" s="209">
        <f t="shared" si="64"/>
        <v>4900</v>
      </c>
      <c r="J312" s="209">
        <f t="shared" si="59"/>
        <v>0</v>
      </c>
      <c r="K312" s="337">
        <f>K313</f>
        <v>0</v>
      </c>
      <c r="L312" s="337">
        <f>L313</f>
        <v>0</v>
      </c>
      <c r="M312" s="337">
        <f t="shared" si="55"/>
        <v>0</v>
      </c>
    </row>
    <row r="313" spans="1:13" ht="27" hidden="1">
      <c r="A313" s="208" t="s">
        <v>254</v>
      </c>
      <c r="B313" s="129" t="s">
        <v>201</v>
      </c>
      <c r="C313" s="148" t="s">
        <v>204</v>
      </c>
      <c r="D313" s="148" t="s">
        <v>164</v>
      </c>
      <c r="E313" s="129" t="s">
        <v>448</v>
      </c>
      <c r="F313" s="148" t="s">
        <v>255</v>
      </c>
      <c r="G313" s="148"/>
      <c r="H313" s="171">
        <f>H314</f>
        <v>4900000</v>
      </c>
      <c r="I313" s="209">
        <f t="shared" si="64"/>
        <v>4900</v>
      </c>
      <c r="J313" s="206"/>
      <c r="K313" s="337">
        <f>K314</f>
        <v>0</v>
      </c>
      <c r="L313" s="209"/>
      <c r="M313" s="337"/>
    </row>
    <row r="314" spans="1:13" ht="27" hidden="1">
      <c r="A314" s="208" t="s">
        <v>256</v>
      </c>
      <c r="B314" s="129" t="s">
        <v>201</v>
      </c>
      <c r="C314" s="148" t="s">
        <v>204</v>
      </c>
      <c r="D314" s="148" t="s">
        <v>164</v>
      </c>
      <c r="E314" s="129" t="s">
        <v>448</v>
      </c>
      <c r="F314" s="148" t="s">
        <v>257</v>
      </c>
      <c r="G314" s="148"/>
      <c r="H314" s="171">
        <f>H315+H319</f>
        <v>4900000</v>
      </c>
      <c r="I314" s="209">
        <f t="shared" si="64"/>
        <v>4900</v>
      </c>
      <c r="J314" s="206"/>
      <c r="K314" s="337">
        <f>K315+K319</f>
        <v>0</v>
      </c>
      <c r="L314" s="209"/>
      <c r="M314" s="337"/>
    </row>
    <row r="315" spans="1:13" ht="15" hidden="1">
      <c r="A315" s="208" t="s">
        <v>68</v>
      </c>
      <c r="B315" s="129" t="s">
        <v>201</v>
      </c>
      <c r="C315" s="148" t="s">
        <v>204</v>
      </c>
      <c r="D315" s="148" t="s">
        <v>164</v>
      </c>
      <c r="E315" s="129" t="s">
        <v>448</v>
      </c>
      <c r="F315" s="148" t="s">
        <v>257</v>
      </c>
      <c r="G315" s="148" t="s">
        <v>165</v>
      </c>
      <c r="H315" s="171">
        <f>H316+H318</f>
        <v>0</v>
      </c>
      <c r="I315" s="209">
        <f t="shared" si="64"/>
        <v>0</v>
      </c>
      <c r="J315" s="206"/>
      <c r="K315" s="337">
        <f>K316+K318</f>
        <v>0</v>
      </c>
      <c r="L315" s="209"/>
      <c r="M315" s="337"/>
    </row>
    <row r="316" spans="1:13" ht="15" hidden="1">
      <c r="A316" s="208" t="s">
        <v>176</v>
      </c>
      <c r="B316" s="129" t="s">
        <v>201</v>
      </c>
      <c r="C316" s="148" t="s">
        <v>204</v>
      </c>
      <c r="D316" s="148" t="s">
        <v>164</v>
      </c>
      <c r="E316" s="129" t="s">
        <v>448</v>
      </c>
      <c r="F316" s="148" t="s">
        <v>257</v>
      </c>
      <c r="G316" s="148" t="s">
        <v>177</v>
      </c>
      <c r="H316" s="171">
        <f>H317</f>
        <v>0</v>
      </c>
      <c r="I316" s="209">
        <f t="shared" si="64"/>
        <v>0</v>
      </c>
      <c r="J316" s="206"/>
      <c r="K316" s="337">
        <f>K317</f>
        <v>0</v>
      </c>
      <c r="L316" s="209"/>
      <c r="M316" s="337"/>
    </row>
    <row r="317" spans="1:13" ht="15" hidden="1">
      <c r="A317" s="208" t="s">
        <v>182</v>
      </c>
      <c r="B317" s="129" t="s">
        <v>201</v>
      </c>
      <c r="C317" s="148" t="s">
        <v>204</v>
      </c>
      <c r="D317" s="148" t="s">
        <v>164</v>
      </c>
      <c r="E317" s="129" t="s">
        <v>448</v>
      </c>
      <c r="F317" s="148" t="s">
        <v>257</v>
      </c>
      <c r="G317" s="148" t="s">
        <v>183</v>
      </c>
      <c r="H317" s="171">
        <v>0</v>
      </c>
      <c r="I317" s="209">
        <f t="shared" si="64"/>
        <v>0</v>
      </c>
      <c r="J317" s="206"/>
      <c r="K317" s="337">
        <v>0</v>
      </c>
      <c r="L317" s="209"/>
      <c r="M317" s="337"/>
    </row>
    <row r="318" spans="1:13" ht="15" hidden="1">
      <c r="A318" s="208" t="s">
        <v>184</v>
      </c>
      <c r="B318" s="129" t="s">
        <v>201</v>
      </c>
      <c r="C318" s="148" t="s">
        <v>204</v>
      </c>
      <c r="D318" s="148" t="s">
        <v>164</v>
      </c>
      <c r="E318" s="129" t="s">
        <v>448</v>
      </c>
      <c r="F318" s="148" t="s">
        <v>257</v>
      </c>
      <c r="G318" s="148" t="s">
        <v>185</v>
      </c>
      <c r="H318" s="171">
        <v>0</v>
      </c>
      <c r="I318" s="209"/>
      <c r="J318" s="206"/>
      <c r="K318" s="337">
        <v>0</v>
      </c>
      <c r="L318" s="209"/>
      <c r="M318" s="337"/>
    </row>
    <row r="319" spans="1:13" ht="15" hidden="1">
      <c r="A319" s="208" t="s">
        <v>70</v>
      </c>
      <c r="B319" s="129" t="s">
        <v>201</v>
      </c>
      <c r="C319" s="148" t="s">
        <v>204</v>
      </c>
      <c r="D319" s="148" t="s">
        <v>164</v>
      </c>
      <c r="E319" s="129" t="s">
        <v>448</v>
      </c>
      <c r="F319" s="148" t="s">
        <v>257</v>
      </c>
      <c r="G319" s="148" t="s">
        <v>188</v>
      </c>
      <c r="H319" s="171">
        <f>H320</f>
        <v>4900000</v>
      </c>
      <c r="I319" s="209">
        <f>H319/1000</f>
        <v>4900</v>
      </c>
      <c r="J319" s="206"/>
      <c r="K319" s="337">
        <f>K320</f>
        <v>0</v>
      </c>
      <c r="L319" s="209"/>
      <c r="M319" s="337"/>
    </row>
    <row r="320" spans="1:13" ht="15" hidden="1">
      <c r="A320" s="208" t="s">
        <v>328</v>
      </c>
      <c r="B320" s="129" t="s">
        <v>201</v>
      </c>
      <c r="C320" s="148" t="s">
        <v>204</v>
      </c>
      <c r="D320" s="148" t="s">
        <v>164</v>
      </c>
      <c r="E320" s="129" t="s">
        <v>448</v>
      </c>
      <c r="F320" s="148" t="s">
        <v>257</v>
      </c>
      <c r="G320" s="148" t="s">
        <v>190</v>
      </c>
      <c r="H320" s="171">
        <v>4900000</v>
      </c>
      <c r="I320" s="209">
        <f>H320/1000</f>
        <v>4900</v>
      </c>
      <c r="J320" s="206"/>
      <c r="K320" s="337">
        <v>0</v>
      </c>
      <c r="L320" s="209"/>
      <c r="M320" s="337"/>
    </row>
    <row r="321" spans="1:13" ht="15">
      <c r="A321" s="207" t="s">
        <v>206</v>
      </c>
      <c r="B321" s="203" t="s">
        <v>201</v>
      </c>
      <c r="C321" s="216">
        <v>5</v>
      </c>
      <c r="D321" s="216">
        <v>3</v>
      </c>
      <c r="E321" s="217"/>
      <c r="F321" s="203"/>
      <c r="G321" s="148"/>
      <c r="H321" s="201">
        <f>H322</f>
        <v>10000</v>
      </c>
      <c r="I321" s="206">
        <f t="shared" si="64"/>
        <v>10</v>
      </c>
      <c r="J321" s="206">
        <f aca="true" t="shared" si="67" ref="J321:J327">K321/1000</f>
        <v>0</v>
      </c>
      <c r="K321" s="336">
        <f>K322</f>
        <v>0</v>
      </c>
      <c r="L321" s="336">
        <f>L322</f>
        <v>0</v>
      </c>
      <c r="M321" s="336">
        <f aca="true" t="shared" si="68" ref="M321:M327">L321/1000</f>
        <v>0</v>
      </c>
    </row>
    <row r="322" spans="1:13" ht="15">
      <c r="A322" s="178" t="s">
        <v>426</v>
      </c>
      <c r="B322" s="148" t="s">
        <v>201</v>
      </c>
      <c r="C322" s="220">
        <v>5</v>
      </c>
      <c r="D322" s="220">
        <v>3</v>
      </c>
      <c r="E322" s="213">
        <v>3500000000</v>
      </c>
      <c r="F322" s="148"/>
      <c r="G322" s="148"/>
      <c r="H322" s="171">
        <f>H323</f>
        <v>10000</v>
      </c>
      <c r="I322" s="209">
        <f t="shared" si="64"/>
        <v>10</v>
      </c>
      <c r="J322" s="209">
        <f t="shared" si="67"/>
        <v>0</v>
      </c>
      <c r="K322" s="337">
        <f>K323</f>
        <v>0</v>
      </c>
      <c r="L322" s="337">
        <f>L323</f>
        <v>0</v>
      </c>
      <c r="M322" s="337">
        <f t="shared" si="68"/>
        <v>0</v>
      </c>
    </row>
    <row r="323" spans="1:13" ht="30" customHeight="1">
      <c r="A323" s="180" t="s">
        <v>435</v>
      </c>
      <c r="B323" s="148" t="s">
        <v>201</v>
      </c>
      <c r="C323" s="220">
        <v>5</v>
      </c>
      <c r="D323" s="220">
        <v>3</v>
      </c>
      <c r="E323" s="213">
        <v>3500300000</v>
      </c>
      <c r="F323" s="148"/>
      <c r="G323" s="148"/>
      <c r="H323" s="171">
        <f>H324+H338</f>
        <v>10000</v>
      </c>
      <c r="I323" s="209">
        <f t="shared" si="64"/>
        <v>10</v>
      </c>
      <c r="J323" s="209">
        <f t="shared" si="67"/>
        <v>0</v>
      </c>
      <c r="K323" s="337">
        <f>K324+K338</f>
        <v>0</v>
      </c>
      <c r="L323" s="337">
        <f>L324+L338</f>
        <v>0</v>
      </c>
      <c r="M323" s="337">
        <f t="shared" si="68"/>
        <v>0</v>
      </c>
    </row>
    <row r="324" spans="1:13" ht="15">
      <c r="A324" s="140" t="s">
        <v>437</v>
      </c>
      <c r="B324" s="219">
        <v>950</v>
      </c>
      <c r="C324" s="220">
        <v>5</v>
      </c>
      <c r="D324" s="220">
        <v>3</v>
      </c>
      <c r="E324" s="213">
        <v>3500312400</v>
      </c>
      <c r="F324" s="214" t="s">
        <v>11</v>
      </c>
      <c r="G324" s="148"/>
      <c r="H324" s="171">
        <f>H325</f>
        <v>10000</v>
      </c>
      <c r="I324" s="209">
        <f t="shared" si="64"/>
        <v>10</v>
      </c>
      <c r="J324" s="209">
        <f t="shared" si="67"/>
        <v>0</v>
      </c>
      <c r="K324" s="337">
        <f>K325</f>
        <v>0</v>
      </c>
      <c r="L324" s="337">
        <f>K324/1000</f>
        <v>0</v>
      </c>
      <c r="M324" s="337">
        <f t="shared" si="68"/>
        <v>0</v>
      </c>
    </row>
    <row r="325" spans="1:13" ht="28.5" customHeight="1">
      <c r="A325" s="140" t="s">
        <v>569</v>
      </c>
      <c r="B325" s="219">
        <v>950</v>
      </c>
      <c r="C325" s="220">
        <v>5</v>
      </c>
      <c r="D325" s="220">
        <v>3</v>
      </c>
      <c r="E325" s="213">
        <v>3500312400</v>
      </c>
      <c r="F325" s="214" t="s">
        <v>165</v>
      </c>
      <c r="G325" s="148"/>
      <c r="H325" s="171">
        <f>H326</f>
        <v>10000</v>
      </c>
      <c r="I325" s="209">
        <f t="shared" si="64"/>
        <v>10</v>
      </c>
      <c r="J325" s="209">
        <f t="shared" si="67"/>
        <v>0</v>
      </c>
      <c r="K325" s="337">
        <f>K326</f>
        <v>0</v>
      </c>
      <c r="L325" s="337">
        <f>L326</f>
        <v>0</v>
      </c>
      <c r="M325" s="337">
        <f t="shared" si="68"/>
        <v>0</v>
      </c>
    </row>
    <row r="326" spans="1:13" ht="27" hidden="1">
      <c r="A326" s="208" t="s">
        <v>254</v>
      </c>
      <c r="B326" s="219">
        <v>950</v>
      </c>
      <c r="C326" s="220">
        <v>5</v>
      </c>
      <c r="D326" s="220">
        <v>3</v>
      </c>
      <c r="E326" s="213">
        <v>3500312400</v>
      </c>
      <c r="F326" s="148" t="s">
        <v>255</v>
      </c>
      <c r="G326" s="203"/>
      <c r="H326" s="171">
        <f>H327</f>
        <v>10000</v>
      </c>
      <c r="I326" s="209">
        <f t="shared" si="64"/>
        <v>10</v>
      </c>
      <c r="J326" s="206">
        <f t="shared" si="67"/>
        <v>0</v>
      </c>
      <c r="K326" s="337">
        <f>K327</f>
        <v>0</v>
      </c>
      <c r="L326" s="337">
        <f>L327</f>
        <v>0</v>
      </c>
      <c r="M326" s="337">
        <f t="shared" si="68"/>
        <v>0</v>
      </c>
    </row>
    <row r="327" spans="1:13" ht="15" hidden="1">
      <c r="A327" s="208" t="s">
        <v>355</v>
      </c>
      <c r="B327" s="219">
        <v>950</v>
      </c>
      <c r="C327" s="220">
        <v>5</v>
      </c>
      <c r="D327" s="220">
        <v>3</v>
      </c>
      <c r="E327" s="213">
        <v>3500312400</v>
      </c>
      <c r="F327" s="148" t="s">
        <v>257</v>
      </c>
      <c r="G327" s="148"/>
      <c r="H327" s="171">
        <f>H328+H332</f>
        <v>10000</v>
      </c>
      <c r="I327" s="209">
        <f t="shared" si="64"/>
        <v>10</v>
      </c>
      <c r="J327" s="206">
        <f t="shared" si="67"/>
        <v>0</v>
      </c>
      <c r="K327" s="337">
        <f>K332</f>
        <v>0</v>
      </c>
      <c r="L327" s="337">
        <f>L332</f>
        <v>0</v>
      </c>
      <c r="M327" s="337">
        <f t="shared" si="68"/>
        <v>0</v>
      </c>
    </row>
    <row r="328" spans="1:13" ht="15" hidden="1">
      <c r="A328" s="208" t="s">
        <v>68</v>
      </c>
      <c r="B328" s="219">
        <v>950</v>
      </c>
      <c r="C328" s="220">
        <v>5</v>
      </c>
      <c r="D328" s="220">
        <v>3</v>
      </c>
      <c r="E328" s="213">
        <v>3500312400</v>
      </c>
      <c r="F328" s="148" t="s">
        <v>257</v>
      </c>
      <c r="G328" s="148" t="s">
        <v>165</v>
      </c>
      <c r="H328" s="171">
        <f>H329</f>
        <v>0</v>
      </c>
      <c r="I328" s="209">
        <f t="shared" si="64"/>
        <v>0</v>
      </c>
      <c r="J328" s="206"/>
      <c r="K328" s="337">
        <v>0</v>
      </c>
      <c r="L328" s="337">
        <v>0</v>
      </c>
      <c r="M328" s="337"/>
    </row>
    <row r="329" spans="1:13" ht="15" hidden="1">
      <c r="A329" s="208" t="s">
        <v>176</v>
      </c>
      <c r="B329" s="219">
        <v>950</v>
      </c>
      <c r="C329" s="220">
        <v>5</v>
      </c>
      <c r="D329" s="220">
        <v>3</v>
      </c>
      <c r="E329" s="213">
        <v>3500312400</v>
      </c>
      <c r="F329" s="148" t="s">
        <v>257</v>
      </c>
      <c r="G329" s="148" t="s">
        <v>177</v>
      </c>
      <c r="H329" s="171">
        <f>H330+H331</f>
        <v>0</v>
      </c>
      <c r="I329" s="209">
        <f t="shared" si="64"/>
        <v>0</v>
      </c>
      <c r="J329" s="206"/>
      <c r="K329" s="337">
        <v>0</v>
      </c>
      <c r="L329" s="337">
        <v>0</v>
      </c>
      <c r="M329" s="337"/>
    </row>
    <row r="330" spans="1:13" ht="15" hidden="1">
      <c r="A330" s="208" t="s">
        <v>182</v>
      </c>
      <c r="B330" s="219">
        <v>950</v>
      </c>
      <c r="C330" s="220">
        <v>5</v>
      </c>
      <c r="D330" s="220">
        <v>3</v>
      </c>
      <c r="E330" s="213">
        <v>3500312400</v>
      </c>
      <c r="F330" s="148" t="s">
        <v>257</v>
      </c>
      <c r="G330" s="148" t="s">
        <v>183</v>
      </c>
      <c r="H330" s="171">
        <v>0</v>
      </c>
      <c r="I330" s="209"/>
      <c r="J330" s="206"/>
      <c r="K330" s="337"/>
      <c r="L330" s="337"/>
      <c r="M330" s="337"/>
    </row>
    <row r="331" spans="1:13" ht="15" hidden="1">
      <c r="A331" s="208" t="s">
        <v>184</v>
      </c>
      <c r="B331" s="219">
        <v>950</v>
      </c>
      <c r="C331" s="220">
        <v>5</v>
      </c>
      <c r="D331" s="220">
        <v>3</v>
      </c>
      <c r="E331" s="213">
        <v>3500312400</v>
      </c>
      <c r="F331" s="148" t="s">
        <v>257</v>
      </c>
      <c r="G331" s="148" t="s">
        <v>185</v>
      </c>
      <c r="H331" s="171">
        <v>0</v>
      </c>
      <c r="I331" s="209">
        <f>H331/1000</f>
        <v>0</v>
      </c>
      <c r="J331" s="206"/>
      <c r="K331" s="337">
        <v>0</v>
      </c>
      <c r="L331" s="337">
        <v>0</v>
      </c>
      <c r="M331" s="337"/>
    </row>
    <row r="332" spans="1:13" ht="15" hidden="1">
      <c r="A332" s="208" t="s">
        <v>70</v>
      </c>
      <c r="B332" s="219">
        <v>950</v>
      </c>
      <c r="C332" s="220">
        <v>5</v>
      </c>
      <c r="D332" s="220">
        <v>3</v>
      </c>
      <c r="E332" s="213">
        <v>3500312400</v>
      </c>
      <c r="F332" s="148" t="s">
        <v>257</v>
      </c>
      <c r="G332" s="148" t="s">
        <v>188</v>
      </c>
      <c r="H332" s="171">
        <f>H333+H334</f>
        <v>10000</v>
      </c>
      <c r="I332" s="209">
        <f>H332/1000</f>
        <v>10</v>
      </c>
      <c r="J332" s="206">
        <f>K332/1000</f>
        <v>0</v>
      </c>
      <c r="K332" s="337">
        <v>0</v>
      </c>
      <c r="L332" s="337">
        <v>0</v>
      </c>
      <c r="M332" s="337">
        <f>L332/1000</f>
        <v>0</v>
      </c>
    </row>
    <row r="333" spans="1:13" ht="15" hidden="1">
      <c r="A333" s="208" t="s">
        <v>189</v>
      </c>
      <c r="B333" s="219">
        <v>950</v>
      </c>
      <c r="C333" s="220">
        <v>5</v>
      </c>
      <c r="D333" s="220">
        <v>3</v>
      </c>
      <c r="E333" s="213">
        <v>3500312400</v>
      </c>
      <c r="F333" s="148" t="s">
        <v>257</v>
      </c>
      <c r="G333" s="148" t="s">
        <v>190</v>
      </c>
      <c r="H333" s="171">
        <v>0</v>
      </c>
      <c r="I333" s="209">
        <f>H333/1000</f>
        <v>0</v>
      </c>
      <c r="J333" s="206"/>
      <c r="K333" s="337"/>
      <c r="L333" s="337"/>
      <c r="M333" s="337"/>
    </row>
    <row r="334" spans="1:13" ht="15" hidden="1">
      <c r="A334" s="208" t="s">
        <v>191</v>
      </c>
      <c r="B334" s="219">
        <v>950</v>
      </c>
      <c r="C334" s="220">
        <v>5</v>
      </c>
      <c r="D334" s="220">
        <v>3</v>
      </c>
      <c r="E334" s="213">
        <v>3500312400</v>
      </c>
      <c r="F334" s="148" t="s">
        <v>257</v>
      </c>
      <c r="G334" s="148" t="s">
        <v>192</v>
      </c>
      <c r="H334" s="171">
        <f>H335+H336+H337</f>
        <v>10000</v>
      </c>
      <c r="I334" s="209">
        <f>H334/1000</f>
        <v>10</v>
      </c>
      <c r="J334" s="206">
        <f>K334/1000</f>
        <v>0</v>
      </c>
      <c r="K334" s="337">
        <v>0</v>
      </c>
      <c r="L334" s="337">
        <v>0</v>
      </c>
      <c r="M334" s="337">
        <f>L334/1000</f>
        <v>0</v>
      </c>
    </row>
    <row r="335" spans="1:13" ht="15" hidden="1">
      <c r="A335" s="158" t="s">
        <v>323</v>
      </c>
      <c r="B335" s="219">
        <v>950</v>
      </c>
      <c r="C335" s="220">
        <v>5</v>
      </c>
      <c r="D335" s="220">
        <v>3</v>
      </c>
      <c r="E335" s="213">
        <v>3500312400</v>
      </c>
      <c r="F335" s="148" t="s">
        <v>257</v>
      </c>
      <c r="G335" s="148" t="s">
        <v>325</v>
      </c>
      <c r="H335" s="171">
        <v>0</v>
      </c>
      <c r="I335" s="209"/>
      <c r="J335" s="206"/>
      <c r="K335" s="337"/>
      <c r="L335" s="337"/>
      <c r="M335" s="337"/>
    </row>
    <row r="336" spans="1:13" ht="15" hidden="1">
      <c r="A336" s="158" t="s">
        <v>329</v>
      </c>
      <c r="B336" s="219">
        <v>950</v>
      </c>
      <c r="C336" s="220">
        <v>5</v>
      </c>
      <c r="D336" s="220">
        <v>3</v>
      </c>
      <c r="E336" s="213">
        <v>3500312400</v>
      </c>
      <c r="F336" s="148" t="s">
        <v>257</v>
      </c>
      <c r="G336" s="148" t="s">
        <v>330</v>
      </c>
      <c r="H336" s="171">
        <v>0</v>
      </c>
      <c r="I336" s="209"/>
      <c r="J336" s="206"/>
      <c r="K336" s="337"/>
      <c r="L336" s="337"/>
      <c r="M336" s="337"/>
    </row>
    <row r="337" spans="1:13" ht="15" hidden="1">
      <c r="A337" s="158" t="s">
        <v>324</v>
      </c>
      <c r="B337" s="219">
        <v>950</v>
      </c>
      <c r="C337" s="220">
        <v>5</v>
      </c>
      <c r="D337" s="220">
        <v>3</v>
      </c>
      <c r="E337" s="213">
        <v>3500312400</v>
      </c>
      <c r="F337" s="148" t="s">
        <v>257</v>
      </c>
      <c r="G337" s="148" t="s">
        <v>316</v>
      </c>
      <c r="H337" s="171">
        <v>10000</v>
      </c>
      <c r="I337" s="209">
        <f aca="true" t="shared" si="69" ref="I337:I344">H337/1000</f>
        <v>10</v>
      </c>
      <c r="J337" s="206"/>
      <c r="K337" s="337"/>
      <c r="L337" s="337"/>
      <c r="M337" s="337"/>
    </row>
    <row r="338" spans="1:13" ht="15.75" customHeight="1" hidden="1">
      <c r="A338" s="347" t="s">
        <v>298</v>
      </c>
      <c r="B338" s="219">
        <v>950</v>
      </c>
      <c r="C338" s="220">
        <v>5</v>
      </c>
      <c r="D338" s="220">
        <v>3</v>
      </c>
      <c r="E338" s="213" t="s">
        <v>436</v>
      </c>
      <c r="F338" s="148"/>
      <c r="G338" s="148"/>
      <c r="H338" s="171">
        <f>H339</f>
        <v>0</v>
      </c>
      <c r="I338" s="209">
        <f t="shared" si="69"/>
        <v>0</v>
      </c>
      <c r="J338" s="209">
        <f aca="true" t="shared" si="70" ref="J338:J344">K338/1000</f>
        <v>0</v>
      </c>
      <c r="K338" s="337">
        <f aca="true" t="shared" si="71" ref="K338:L341">K339</f>
        <v>0</v>
      </c>
      <c r="L338" s="337">
        <f t="shared" si="71"/>
        <v>0</v>
      </c>
      <c r="M338" s="337">
        <f aca="true" t="shared" si="72" ref="M338:M344">L338/1000</f>
        <v>0</v>
      </c>
    </row>
    <row r="339" spans="1:13" ht="26.25" hidden="1">
      <c r="A339" s="347" t="s">
        <v>299</v>
      </c>
      <c r="B339" s="219">
        <v>950</v>
      </c>
      <c r="C339" s="220">
        <v>5</v>
      </c>
      <c r="D339" s="220">
        <v>3</v>
      </c>
      <c r="E339" s="213" t="s">
        <v>436</v>
      </c>
      <c r="F339" s="148" t="s">
        <v>165</v>
      </c>
      <c r="G339" s="148"/>
      <c r="H339" s="171">
        <f>H340</f>
        <v>0</v>
      </c>
      <c r="I339" s="209">
        <f t="shared" si="69"/>
        <v>0</v>
      </c>
      <c r="J339" s="209">
        <f t="shared" si="70"/>
        <v>0</v>
      </c>
      <c r="K339" s="337">
        <f t="shared" si="71"/>
        <v>0</v>
      </c>
      <c r="L339" s="337">
        <f t="shared" si="71"/>
        <v>0</v>
      </c>
      <c r="M339" s="337">
        <f t="shared" si="72"/>
        <v>0</v>
      </c>
    </row>
    <row r="340" spans="1:13" ht="27" hidden="1">
      <c r="A340" s="208" t="s">
        <v>254</v>
      </c>
      <c r="B340" s="219">
        <v>950</v>
      </c>
      <c r="C340" s="220">
        <v>5</v>
      </c>
      <c r="D340" s="220">
        <v>3</v>
      </c>
      <c r="E340" s="213" t="s">
        <v>436</v>
      </c>
      <c r="F340" s="148" t="s">
        <v>255</v>
      </c>
      <c r="G340" s="148"/>
      <c r="H340" s="171">
        <f>H341</f>
        <v>0</v>
      </c>
      <c r="I340" s="209">
        <f t="shared" si="69"/>
        <v>0</v>
      </c>
      <c r="J340" s="209">
        <f t="shared" si="70"/>
        <v>0</v>
      </c>
      <c r="K340" s="337">
        <f t="shared" si="71"/>
        <v>0</v>
      </c>
      <c r="L340" s="337">
        <f t="shared" si="71"/>
        <v>0</v>
      </c>
      <c r="M340" s="337">
        <f t="shared" si="72"/>
        <v>0</v>
      </c>
    </row>
    <row r="341" spans="1:13" ht="27" hidden="1">
      <c r="A341" s="208" t="s">
        <v>256</v>
      </c>
      <c r="B341" s="219">
        <v>950</v>
      </c>
      <c r="C341" s="220">
        <v>5</v>
      </c>
      <c r="D341" s="220">
        <v>3</v>
      </c>
      <c r="E341" s="213" t="s">
        <v>436</v>
      </c>
      <c r="F341" s="148" t="s">
        <v>257</v>
      </c>
      <c r="G341" s="148"/>
      <c r="H341" s="171">
        <f>H342+H345</f>
        <v>0</v>
      </c>
      <c r="I341" s="209">
        <f t="shared" si="69"/>
        <v>0</v>
      </c>
      <c r="J341" s="209">
        <f t="shared" si="70"/>
        <v>0</v>
      </c>
      <c r="K341" s="337">
        <f t="shared" si="71"/>
        <v>0</v>
      </c>
      <c r="L341" s="337">
        <f t="shared" si="71"/>
        <v>0</v>
      </c>
      <c r="M341" s="337">
        <f t="shared" si="72"/>
        <v>0</v>
      </c>
    </row>
    <row r="342" spans="1:13" ht="15" hidden="1">
      <c r="A342" s="208" t="s">
        <v>68</v>
      </c>
      <c r="B342" s="219">
        <v>950</v>
      </c>
      <c r="C342" s="220">
        <v>5</v>
      </c>
      <c r="D342" s="220">
        <v>3</v>
      </c>
      <c r="E342" s="213" t="s">
        <v>436</v>
      </c>
      <c r="F342" s="148" t="s">
        <v>257</v>
      </c>
      <c r="G342" s="148" t="s">
        <v>165</v>
      </c>
      <c r="H342" s="171">
        <f>H343</f>
        <v>0</v>
      </c>
      <c r="I342" s="209">
        <f t="shared" si="69"/>
        <v>0</v>
      </c>
      <c r="J342" s="209">
        <f t="shared" si="70"/>
        <v>0</v>
      </c>
      <c r="K342" s="337">
        <f>K343+K344</f>
        <v>0</v>
      </c>
      <c r="L342" s="337">
        <f>L343+L344</f>
        <v>0</v>
      </c>
      <c r="M342" s="337">
        <f t="shared" si="72"/>
        <v>0</v>
      </c>
    </row>
    <row r="343" spans="1:13" ht="15" hidden="1">
      <c r="A343" s="208" t="s">
        <v>176</v>
      </c>
      <c r="B343" s="219">
        <v>950</v>
      </c>
      <c r="C343" s="220">
        <v>5</v>
      </c>
      <c r="D343" s="220">
        <v>3</v>
      </c>
      <c r="E343" s="213" t="s">
        <v>436</v>
      </c>
      <c r="F343" s="148" t="s">
        <v>257</v>
      </c>
      <c r="G343" s="148" t="s">
        <v>177</v>
      </c>
      <c r="H343" s="171">
        <f>H344</f>
        <v>0</v>
      </c>
      <c r="I343" s="209">
        <f t="shared" si="69"/>
        <v>0</v>
      </c>
      <c r="J343" s="209">
        <f t="shared" si="70"/>
        <v>0</v>
      </c>
      <c r="K343" s="337"/>
      <c r="L343" s="337"/>
      <c r="M343" s="337">
        <f t="shared" si="72"/>
        <v>0</v>
      </c>
    </row>
    <row r="344" spans="1:13" ht="15" hidden="1">
      <c r="A344" s="208" t="s">
        <v>182</v>
      </c>
      <c r="B344" s="219">
        <v>950</v>
      </c>
      <c r="C344" s="220">
        <v>5</v>
      </c>
      <c r="D344" s="220">
        <v>3</v>
      </c>
      <c r="E344" s="213" t="s">
        <v>436</v>
      </c>
      <c r="F344" s="148" t="s">
        <v>257</v>
      </c>
      <c r="G344" s="148" t="s">
        <v>183</v>
      </c>
      <c r="H344" s="171">
        <v>0</v>
      </c>
      <c r="I344" s="209">
        <f t="shared" si="69"/>
        <v>0</v>
      </c>
      <c r="J344" s="209">
        <f t="shared" si="70"/>
        <v>0</v>
      </c>
      <c r="K344" s="337">
        <v>0</v>
      </c>
      <c r="L344" s="337">
        <v>0</v>
      </c>
      <c r="M344" s="337">
        <f t="shared" si="72"/>
        <v>0</v>
      </c>
    </row>
    <row r="345" spans="1:13" ht="15" hidden="1">
      <c r="A345" s="208" t="s">
        <v>70</v>
      </c>
      <c r="B345" s="219">
        <v>950</v>
      </c>
      <c r="C345" s="220">
        <v>5</v>
      </c>
      <c r="D345" s="220">
        <v>3</v>
      </c>
      <c r="E345" s="213" t="s">
        <v>436</v>
      </c>
      <c r="F345" s="148" t="s">
        <v>257</v>
      </c>
      <c r="G345" s="148" t="s">
        <v>188</v>
      </c>
      <c r="H345" s="171">
        <f>H346</f>
        <v>0</v>
      </c>
      <c r="I345" s="206"/>
      <c r="J345" s="206"/>
      <c r="K345" s="337"/>
      <c r="L345" s="337"/>
      <c r="M345" s="337"/>
    </row>
    <row r="346" spans="1:13" ht="15" hidden="1">
      <c r="A346" s="208" t="s">
        <v>189</v>
      </c>
      <c r="B346" s="219">
        <v>950</v>
      </c>
      <c r="C346" s="220">
        <v>5</v>
      </c>
      <c r="D346" s="220">
        <v>3</v>
      </c>
      <c r="E346" s="213" t="s">
        <v>436</v>
      </c>
      <c r="F346" s="148" t="s">
        <v>257</v>
      </c>
      <c r="G346" s="148" t="s">
        <v>190</v>
      </c>
      <c r="H346" s="171">
        <v>0</v>
      </c>
      <c r="I346" s="206"/>
      <c r="J346" s="206"/>
      <c r="K346" s="337"/>
      <c r="L346" s="337"/>
      <c r="M346" s="337"/>
    </row>
    <row r="347" spans="1:13" ht="15">
      <c r="A347" s="207" t="s">
        <v>207</v>
      </c>
      <c r="B347" s="203" t="s">
        <v>201</v>
      </c>
      <c r="C347" s="203" t="s">
        <v>208</v>
      </c>
      <c r="D347" s="203"/>
      <c r="E347" s="203"/>
      <c r="F347" s="203"/>
      <c r="G347" s="203"/>
      <c r="H347" s="201">
        <f>H348</f>
        <v>8000</v>
      </c>
      <c r="I347" s="206">
        <f aca="true" t="shared" si="73" ref="I347:I411">H347/1000</f>
        <v>8</v>
      </c>
      <c r="J347" s="206">
        <f aca="true" t="shared" si="74" ref="J347:J361">K347/1000</f>
        <v>5</v>
      </c>
      <c r="K347" s="336">
        <f>K348</f>
        <v>5000</v>
      </c>
      <c r="L347" s="336">
        <f>L348</f>
        <v>0</v>
      </c>
      <c r="M347" s="336">
        <f aca="true" t="shared" si="75" ref="M347:M410">L347/1000</f>
        <v>0</v>
      </c>
    </row>
    <row r="348" spans="1:13" ht="27">
      <c r="A348" s="207" t="s">
        <v>173</v>
      </c>
      <c r="B348" s="203" t="s">
        <v>201</v>
      </c>
      <c r="C348" s="203" t="s">
        <v>208</v>
      </c>
      <c r="D348" s="203" t="s">
        <v>204</v>
      </c>
      <c r="E348" s="203"/>
      <c r="F348" s="203"/>
      <c r="G348" s="203"/>
      <c r="H348" s="201">
        <f>H349+H358+H367</f>
        <v>8000</v>
      </c>
      <c r="I348" s="206">
        <f t="shared" si="73"/>
        <v>8</v>
      </c>
      <c r="J348" s="206">
        <f t="shared" si="74"/>
        <v>5</v>
      </c>
      <c r="K348" s="336">
        <f>K349+K376</f>
        <v>5000</v>
      </c>
      <c r="L348" s="336">
        <f>L349+L367</f>
        <v>0</v>
      </c>
      <c r="M348" s="336">
        <f t="shared" si="75"/>
        <v>0</v>
      </c>
    </row>
    <row r="349" spans="1:28" ht="15" hidden="1">
      <c r="A349" s="181" t="s">
        <v>438</v>
      </c>
      <c r="B349" s="148" t="s">
        <v>201</v>
      </c>
      <c r="C349" s="148" t="s">
        <v>208</v>
      </c>
      <c r="D349" s="148" t="s">
        <v>204</v>
      </c>
      <c r="E349" s="148" t="s">
        <v>6</v>
      </c>
      <c r="F349" s="148"/>
      <c r="G349" s="148"/>
      <c r="H349" s="171">
        <f aca="true" t="shared" si="76" ref="H349:H356">H350</f>
        <v>0</v>
      </c>
      <c r="I349" s="209">
        <f t="shared" si="73"/>
        <v>0</v>
      </c>
      <c r="J349" s="209">
        <f t="shared" si="74"/>
        <v>0</v>
      </c>
      <c r="K349" s="337">
        <f aca="true" t="shared" si="77" ref="K349:L356">K350</f>
        <v>0</v>
      </c>
      <c r="L349" s="337">
        <f t="shared" si="77"/>
        <v>0</v>
      </c>
      <c r="M349" s="337">
        <f t="shared" si="75"/>
        <v>0</v>
      </c>
      <c r="O349" s="160"/>
      <c r="P349" s="160"/>
      <c r="Q349" s="160"/>
      <c r="R349" s="160"/>
      <c r="S349" s="160"/>
      <c r="T349" s="160"/>
      <c r="U349" s="160"/>
      <c r="V349" s="160"/>
      <c r="W349" s="160"/>
      <c r="X349" s="160"/>
      <c r="Y349" s="160"/>
      <c r="Z349" s="160"/>
      <c r="AA349" s="160"/>
      <c r="AB349" s="160"/>
    </row>
    <row r="350" spans="1:28" ht="15" hidden="1">
      <c r="A350" s="158" t="s">
        <v>439</v>
      </c>
      <c r="B350" s="148" t="s">
        <v>201</v>
      </c>
      <c r="C350" s="148" t="s">
        <v>208</v>
      </c>
      <c r="D350" s="148" t="s">
        <v>204</v>
      </c>
      <c r="E350" s="148" t="s">
        <v>441</v>
      </c>
      <c r="F350" s="148"/>
      <c r="G350" s="148"/>
      <c r="H350" s="171">
        <f>H352</f>
        <v>0</v>
      </c>
      <c r="I350" s="209">
        <f t="shared" si="73"/>
        <v>0</v>
      </c>
      <c r="J350" s="209">
        <f t="shared" si="74"/>
        <v>0</v>
      </c>
      <c r="K350" s="337">
        <f>K352</f>
        <v>0</v>
      </c>
      <c r="L350" s="337">
        <f>L352</f>
        <v>0</v>
      </c>
      <c r="M350" s="337">
        <f t="shared" si="75"/>
        <v>0</v>
      </c>
      <c r="O350" s="364"/>
      <c r="P350" s="364"/>
      <c r="Q350" s="364"/>
      <c r="R350" s="364"/>
      <c r="S350" s="364"/>
      <c r="T350" s="364"/>
      <c r="U350" s="364"/>
      <c r="V350" s="364"/>
      <c r="W350" s="364"/>
      <c r="X350" s="364"/>
      <c r="Y350" s="364"/>
      <c r="Z350" s="364"/>
      <c r="AA350" s="364"/>
      <c r="AB350" s="364"/>
    </row>
    <row r="351" spans="1:28" ht="39" hidden="1">
      <c r="A351" s="181" t="s">
        <v>440</v>
      </c>
      <c r="B351" s="148" t="s">
        <v>201</v>
      </c>
      <c r="C351" s="148" t="s">
        <v>208</v>
      </c>
      <c r="D351" s="148" t="s">
        <v>204</v>
      </c>
      <c r="E351" s="148" t="s">
        <v>442</v>
      </c>
      <c r="F351" s="148"/>
      <c r="G351" s="148"/>
      <c r="H351" s="171">
        <f>H352</f>
        <v>0</v>
      </c>
      <c r="I351" s="209">
        <f t="shared" si="73"/>
        <v>0</v>
      </c>
      <c r="J351" s="209">
        <f t="shared" si="74"/>
        <v>0</v>
      </c>
      <c r="K351" s="337">
        <f>K352</f>
        <v>0</v>
      </c>
      <c r="L351" s="337">
        <f>L352</f>
        <v>0</v>
      </c>
      <c r="M351" s="337">
        <f t="shared" si="75"/>
        <v>0</v>
      </c>
      <c r="O351" s="352"/>
      <c r="P351" s="352"/>
      <c r="Q351" s="352"/>
      <c r="R351" s="352"/>
      <c r="S351" s="352"/>
      <c r="T351" s="352"/>
      <c r="U351" s="352"/>
      <c r="V351" s="352"/>
      <c r="W351" s="352"/>
      <c r="X351" s="352"/>
      <c r="Y351" s="352"/>
      <c r="Z351" s="352"/>
      <c r="AA351" s="352"/>
      <c r="AB351" s="352"/>
    </row>
    <row r="352" spans="1:28" ht="26.25" customHeight="1" hidden="1">
      <c r="A352" s="208" t="s">
        <v>233</v>
      </c>
      <c r="B352" s="148" t="s">
        <v>201</v>
      </c>
      <c r="C352" s="148" t="s">
        <v>208</v>
      </c>
      <c r="D352" s="148" t="s">
        <v>204</v>
      </c>
      <c r="E352" s="148" t="s">
        <v>442</v>
      </c>
      <c r="F352" s="148" t="s">
        <v>165</v>
      </c>
      <c r="G352" s="148"/>
      <c r="H352" s="171">
        <f t="shared" si="76"/>
        <v>0</v>
      </c>
      <c r="I352" s="209">
        <f t="shared" si="73"/>
        <v>0</v>
      </c>
      <c r="J352" s="209">
        <f t="shared" si="74"/>
        <v>0</v>
      </c>
      <c r="K352" s="337">
        <f t="shared" si="77"/>
        <v>0</v>
      </c>
      <c r="L352" s="337">
        <f t="shared" si="77"/>
        <v>0</v>
      </c>
      <c r="M352" s="337">
        <f t="shared" si="75"/>
        <v>0</v>
      </c>
      <c r="O352" s="364"/>
      <c r="P352" s="364"/>
      <c r="Q352" s="364"/>
      <c r="R352" s="364"/>
      <c r="S352" s="364"/>
      <c r="T352" s="364"/>
      <c r="U352" s="364"/>
      <c r="V352" s="364"/>
      <c r="W352" s="364"/>
      <c r="X352" s="364"/>
      <c r="Y352" s="364"/>
      <c r="Z352" s="364"/>
      <c r="AA352" s="364"/>
      <c r="AB352" s="364"/>
    </row>
    <row r="353" spans="1:13" ht="29.25" customHeight="1" hidden="1">
      <c r="A353" s="208" t="s">
        <v>254</v>
      </c>
      <c r="B353" s="148" t="s">
        <v>201</v>
      </c>
      <c r="C353" s="148" t="s">
        <v>208</v>
      </c>
      <c r="D353" s="148" t="s">
        <v>204</v>
      </c>
      <c r="E353" s="148" t="s">
        <v>442</v>
      </c>
      <c r="F353" s="148" t="s">
        <v>255</v>
      </c>
      <c r="G353" s="148"/>
      <c r="H353" s="171">
        <f t="shared" si="76"/>
        <v>0</v>
      </c>
      <c r="I353" s="209">
        <f t="shared" si="73"/>
        <v>0</v>
      </c>
      <c r="J353" s="209">
        <f t="shared" si="74"/>
        <v>0</v>
      </c>
      <c r="K353" s="337">
        <f t="shared" si="77"/>
        <v>0</v>
      </c>
      <c r="L353" s="337">
        <f t="shared" si="77"/>
        <v>0</v>
      </c>
      <c r="M353" s="337">
        <f t="shared" si="75"/>
        <v>0</v>
      </c>
    </row>
    <row r="354" spans="1:13" ht="27" hidden="1">
      <c r="A354" s="208" t="s">
        <v>256</v>
      </c>
      <c r="B354" s="148" t="s">
        <v>201</v>
      </c>
      <c r="C354" s="148" t="s">
        <v>208</v>
      </c>
      <c r="D354" s="148" t="s">
        <v>204</v>
      </c>
      <c r="E354" s="148" t="s">
        <v>442</v>
      </c>
      <c r="F354" s="148" t="s">
        <v>257</v>
      </c>
      <c r="G354" s="148"/>
      <c r="H354" s="171">
        <f t="shared" si="76"/>
        <v>0</v>
      </c>
      <c r="I354" s="209">
        <f t="shared" si="73"/>
        <v>0</v>
      </c>
      <c r="J354" s="209">
        <f t="shared" si="74"/>
        <v>0</v>
      </c>
      <c r="K354" s="337">
        <f t="shared" si="77"/>
        <v>0</v>
      </c>
      <c r="L354" s="337">
        <f t="shared" si="77"/>
        <v>0</v>
      </c>
      <c r="M354" s="337">
        <f t="shared" si="75"/>
        <v>0</v>
      </c>
    </row>
    <row r="355" spans="1:13" ht="15" hidden="1">
      <c r="A355" s="208" t="s">
        <v>68</v>
      </c>
      <c r="B355" s="148" t="s">
        <v>201</v>
      </c>
      <c r="C355" s="148" t="s">
        <v>208</v>
      </c>
      <c r="D355" s="148" t="s">
        <v>204</v>
      </c>
      <c r="E355" s="148" t="s">
        <v>442</v>
      </c>
      <c r="F355" s="148" t="s">
        <v>257</v>
      </c>
      <c r="G355" s="148" t="s">
        <v>165</v>
      </c>
      <c r="H355" s="171">
        <f t="shared" si="76"/>
        <v>0</v>
      </c>
      <c r="I355" s="209">
        <f t="shared" si="73"/>
        <v>0</v>
      </c>
      <c r="J355" s="209">
        <f t="shared" si="74"/>
        <v>0</v>
      </c>
      <c r="K355" s="337">
        <f t="shared" si="77"/>
        <v>0</v>
      </c>
      <c r="L355" s="337">
        <f t="shared" si="77"/>
        <v>0</v>
      </c>
      <c r="M355" s="337">
        <f t="shared" si="75"/>
        <v>0</v>
      </c>
    </row>
    <row r="356" spans="1:13" ht="15" hidden="1">
      <c r="A356" s="208" t="s">
        <v>176</v>
      </c>
      <c r="B356" s="148" t="s">
        <v>201</v>
      </c>
      <c r="C356" s="148" t="s">
        <v>208</v>
      </c>
      <c r="D356" s="148" t="s">
        <v>204</v>
      </c>
      <c r="E356" s="148" t="s">
        <v>442</v>
      </c>
      <c r="F356" s="148" t="s">
        <v>257</v>
      </c>
      <c r="G356" s="148" t="s">
        <v>177</v>
      </c>
      <c r="H356" s="171">
        <f t="shared" si="76"/>
        <v>0</v>
      </c>
      <c r="I356" s="209">
        <f t="shared" si="73"/>
        <v>0</v>
      </c>
      <c r="J356" s="209">
        <f t="shared" si="74"/>
        <v>0</v>
      </c>
      <c r="K356" s="337">
        <f t="shared" si="77"/>
        <v>0</v>
      </c>
      <c r="L356" s="337">
        <f t="shared" si="77"/>
        <v>0</v>
      </c>
      <c r="M356" s="337">
        <f t="shared" si="75"/>
        <v>0</v>
      </c>
    </row>
    <row r="357" spans="1:13" ht="15" hidden="1">
      <c r="A357" s="208" t="s">
        <v>184</v>
      </c>
      <c r="B357" s="148" t="s">
        <v>201</v>
      </c>
      <c r="C357" s="148" t="s">
        <v>208</v>
      </c>
      <c r="D357" s="148" t="s">
        <v>204</v>
      </c>
      <c r="E357" s="148" t="s">
        <v>442</v>
      </c>
      <c r="F357" s="148" t="s">
        <v>257</v>
      </c>
      <c r="G357" s="148" t="s">
        <v>185</v>
      </c>
      <c r="H357" s="171">
        <v>0</v>
      </c>
      <c r="I357" s="209">
        <f t="shared" si="73"/>
        <v>0</v>
      </c>
      <c r="J357" s="209">
        <f t="shared" si="74"/>
        <v>0</v>
      </c>
      <c r="K357" s="337">
        <v>0</v>
      </c>
      <c r="L357" s="337">
        <v>0</v>
      </c>
      <c r="M357" s="337">
        <f t="shared" si="75"/>
        <v>0</v>
      </c>
    </row>
    <row r="358" spans="1:13" ht="27">
      <c r="A358" s="158" t="s">
        <v>577</v>
      </c>
      <c r="B358" s="148" t="s">
        <v>201</v>
      </c>
      <c r="C358" s="148" t="s">
        <v>208</v>
      </c>
      <c r="D358" s="148" t="s">
        <v>204</v>
      </c>
      <c r="E358" s="148" t="s">
        <v>331</v>
      </c>
      <c r="F358" s="148"/>
      <c r="G358" s="148"/>
      <c r="H358" s="171">
        <f>H359</f>
        <v>5000</v>
      </c>
      <c r="I358" s="209">
        <f t="shared" si="73"/>
        <v>5</v>
      </c>
      <c r="J358" s="209">
        <f t="shared" si="74"/>
        <v>0</v>
      </c>
      <c r="K358" s="337">
        <f aca="true" t="shared" si="78" ref="K358:L361">K359</f>
        <v>0</v>
      </c>
      <c r="L358" s="337">
        <f t="shared" si="78"/>
        <v>0</v>
      </c>
      <c r="M358" s="337">
        <f t="shared" si="75"/>
        <v>0</v>
      </c>
    </row>
    <row r="359" spans="1:13" ht="30.75" customHeight="1">
      <c r="A359" s="182" t="s">
        <v>563</v>
      </c>
      <c r="B359" s="148" t="s">
        <v>201</v>
      </c>
      <c r="C359" s="148" t="s">
        <v>208</v>
      </c>
      <c r="D359" s="148" t="s">
        <v>204</v>
      </c>
      <c r="E359" s="148" t="s">
        <v>359</v>
      </c>
      <c r="F359" s="148"/>
      <c r="G359" s="148"/>
      <c r="H359" s="171">
        <f aca="true" t="shared" si="79" ref="H359:H365">H360</f>
        <v>5000</v>
      </c>
      <c r="I359" s="209">
        <f t="shared" si="73"/>
        <v>5</v>
      </c>
      <c r="J359" s="209">
        <f t="shared" si="74"/>
        <v>0</v>
      </c>
      <c r="K359" s="337">
        <f t="shared" si="78"/>
        <v>0</v>
      </c>
      <c r="L359" s="337">
        <f t="shared" si="78"/>
        <v>0</v>
      </c>
      <c r="M359" s="337">
        <f t="shared" si="75"/>
        <v>0</v>
      </c>
    </row>
    <row r="360" spans="1:13" ht="27">
      <c r="A360" s="180" t="s">
        <v>363</v>
      </c>
      <c r="B360" s="148" t="s">
        <v>201</v>
      </c>
      <c r="C360" s="148" t="s">
        <v>208</v>
      </c>
      <c r="D360" s="148" t="s">
        <v>204</v>
      </c>
      <c r="E360" s="148" t="s">
        <v>364</v>
      </c>
      <c r="F360" s="148"/>
      <c r="G360" s="148"/>
      <c r="H360" s="171">
        <f t="shared" si="79"/>
        <v>5000</v>
      </c>
      <c r="I360" s="209">
        <f t="shared" si="73"/>
        <v>5</v>
      </c>
      <c r="J360" s="209">
        <f t="shared" si="74"/>
        <v>0</v>
      </c>
      <c r="K360" s="337">
        <f t="shared" si="78"/>
        <v>0</v>
      </c>
      <c r="L360" s="337">
        <f t="shared" si="78"/>
        <v>0</v>
      </c>
      <c r="M360" s="337">
        <f t="shared" si="75"/>
        <v>0</v>
      </c>
    </row>
    <row r="361" spans="1:13" ht="27">
      <c r="A361" s="208" t="s">
        <v>569</v>
      </c>
      <c r="B361" s="148" t="s">
        <v>201</v>
      </c>
      <c r="C361" s="148" t="s">
        <v>208</v>
      </c>
      <c r="D361" s="148" t="s">
        <v>204</v>
      </c>
      <c r="E361" s="148" t="s">
        <v>364</v>
      </c>
      <c r="F361" s="148" t="s">
        <v>165</v>
      </c>
      <c r="G361" s="148"/>
      <c r="H361" s="171">
        <f t="shared" si="79"/>
        <v>5000</v>
      </c>
      <c r="I361" s="209">
        <f t="shared" si="73"/>
        <v>5</v>
      </c>
      <c r="J361" s="209">
        <f t="shared" si="74"/>
        <v>0</v>
      </c>
      <c r="K361" s="337">
        <f t="shared" si="78"/>
        <v>0</v>
      </c>
      <c r="L361" s="337">
        <f t="shared" si="78"/>
        <v>0</v>
      </c>
      <c r="M361" s="337">
        <f t="shared" si="75"/>
        <v>0</v>
      </c>
    </row>
    <row r="362" spans="1:13" ht="27" hidden="1">
      <c r="A362" s="208" t="s">
        <v>254</v>
      </c>
      <c r="B362" s="148" t="s">
        <v>201</v>
      </c>
      <c r="C362" s="148" t="s">
        <v>208</v>
      </c>
      <c r="D362" s="148" t="s">
        <v>204</v>
      </c>
      <c r="E362" s="148" t="s">
        <v>364</v>
      </c>
      <c r="F362" s="148" t="s">
        <v>255</v>
      </c>
      <c r="G362" s="148"/>
      <c r="H362" s="171">
        <f t="shared" si="79"/>
        <v>5000</v>
      </c>
      <c r="I362" s="209">
        <f t="shared" si="73"/>
        <v>5</v>
      </c>
      <c r="J362" s="209"/>
      <c r="K362" s="337"/>
      <c r="L362" s="337"/>
      <c r="M362" s="337"/>
    </row>
    <row r="363" spans="1:13" ht="27" hidden="1">
      <c r="A363" s="208" t="s">
        <v>256</v>
      </c>
      <c r="B363" s="148" t="s">
        <v>201</v>
      </c>
      <c r="C363" s="148" t="s">
        <v>208</v>
      </c>
      <c r="D363" s="148" t="s">
        <v>204</v>
      </c>
      <c r="E363" s="148" t="s">
        <v>364</v>
      </c>
      <c r="F363" s="148" t="s">
        <v>257</v>
      </c>
      <c r="G363" s="148"/>
      <c r="H363" s="171">
        <f t="shared" si="79"/>
        <v>5000</v>
      </c>
      <c r="I363" s="209">
        <f t="shared" si="73"/>
        <v>5</v>
      </c>
      <c r="J363" s="209"/>
      <c r="K363" s="337"/>
      <c r="L363" s="337"/>
      <c r="M363" s="337"/>
    </row>
    <row r="364" spans="1:13" ht="15" hidden="1">
      <c r="A364" s="208" t="s">
        <v>68</v>
      </c>
      <c r="B364" s="148" t="s">
        <v>201</v>
      </c>
      <c r="C364" s="148" t="s">
        <v>208</v>
      </c>
      <c r="D364" s="148" t="s">
        <v>204</v>
      </c>
      <c r="E364" s="148" t="s">
        <v>364</v>
      </c>
      <c r="F364" s="148" t="s">
        <v>257</v>
      </c>
      <c r="G364" s="148" t="s">
        <v>165</v>
      </c>
      <c r="H364" s="171">
        <f t="shared" si="79"/>
        <v>5000</v>
      </c>
      <c r="I364" s="209">
        <f t="shared" si="73"/>
        <v>5</v>
      </c>
      <c r="J364" s="209"/>
      <c r="K364" s="337"/>
      <c r="L364" s="337"/>
      <c r="M364" s="337"/>
    </row>
    <row r="365" spans="1:13" ht="15" hidden="1">
      <c r="A365" s="208" t="s">
        <v>176</v>
      </c>
      <c r="B365" s="148" t="s">
        <v>201</v>
      </c>
      <c r="C365" s="148" t="s">
        <v>208</v>
      </c>
      <c r="D365" s="148" t="s">
        <v>204</v>
      </c>
      <c r="E365" s="148" t="s">
        <v>364</v>
      </c>
      <c r="F365" s="148" t="s">
        <v>257</v>
      </c>
      <c r="G365" s="148" t="s">
        <v>177</v>
      </c>
      <c r="H365" s="171">
        <f t="shared" si="79"/>
        <v>5000</v>
      </c>
      <c r="I365" s="209">
        <f t="shared" si="73"/>
        <v>5</v>
      </c>
      <c r="J365" s="209"/>
      <c r="K365" s="337"/>
      <c r="L365" s="337"/>
      <c r="M365" s="337"/>
    </row>
    <row r="366" spans="1:13" ht="15" hidden="1">
      <c r="A366" s="208" t="s">
        <v>184</v>
      </c>
      <c r="B366" s="148" t="s">
        <v>201</v>
      </c>
      <c r="C366" s="148" t="s">
        <v>208</v>
      </c>
      <c r="D366" s="148" t="s">
        <v>204</v>
      </c>
      <c r="E366" s="148" t="s">
        <v>364</v>
      </c>
      <c r="F366" s="148" t="s">
        <v>257</v>
      </c>
      <c r="G366" s="148" t="s">
        <v>185</v>
      </c>
      <c r="H366" s="171">
        <v>5000</v>
      </c>
      <c r="I366" s="209">
        <f t="shared" si="73"/>
        <v>5</v>
      </c>
      <c r="J366" s="209"/>
      <c r="K366" s="337"/>
      <c r="L366" s="337"/>
      <c r="M366" s="337"/>
    </row>
    <row r="367" spans="1:13" ht="66">
      <c r="A367" s="140" t="s">
        <v>463</v>
      </c>
      <c r="B367" s="219">
        <v>950</v>
      </c>
      <c r="C367" s="220">
        <v>7</v>
      </c>
      <c r="D367" s="220">
        <v>5</v>
      </c>
      <c r="E367" s="213">
        <v>8600000000</v>
      </c>
      <c r="F367" s="214" t="s">
        <v>11</v>
      </c>
      <c r="G367" s="221"/>
      <c r="H367" s="172">
        <f>H368</f>
        <v>3000</v>
      </c>
      <c r="I367" s="222">
        <f t="shared" si="73"/>
        <v>3</v>
      </c>
      <c r="J367" s="209">
        <f aca="true" t="shared" si="80" ref="J367:J429">K367/1000</f>
        <v>0</v>
      </c>
      <c r="K367" s="339">
        <f>K368</f>
        <v>0</v>
      </c>
      <c r="L367" s="339">
        <f>L376</f>
        <v>0</v>
      </c>
      <c r="M367" s="339">
        <f t="shared" si="75"/>
        <v>0</v>
      </c>
    </row>
    <row r="368" spans="1:13" ht="27">
      <c r="A368" s="140" t="s">
        <v>565</v>
      </c>
      <c r="B368" s="219">
        <v>950</v>
      </c>
      <c r="C368" s="220">
        <v>7</v>
      </c>
      <c r="D368" s="220">
        <v>5</v>
      </c>
      <c r="E368" s="213">
        <v>8600100000</v>
      </c>
      <c r="F368" s="214" t="s">
        <v>11</v>
      </c>
      <c r="G368" s="221"/>
      <c r="H368" s="172">
        <f aca="true" t="shared" si="81" ref="H368:H374">H369</f>
        <v>3000</v>
      </c>
      <c r="I368" s="222">
        <f t="shared" si="73"/>
        <v>3</v>
      </c>
      <c r="J368" s="209">
        <f t="shared" si="80"/>
        <v>0</v>
      </c>
      <c r="K368" s="339">
        <f>K369</f>
        <v>0</v>
      </c>
      <c r="L368" s="339">
        <f>L369</f>
        <v>0</v>
      </c>
      <c r="M368" s="339">
        <f t="shared" si="75"/>
        <v>0</v>
      </c>
    </row>
    <row r="369" spans="1:13" ht="27">
      <c r="A369" s="158" t="s">
        <v>348</v>
      </c>
      <c r="B369" s="219">
        <v>950</v>
      </c>
      <c r="C369" s="220">
        <v>7</v>
      </c>
      <c r="D369" s="220">
        <v>5</v>
      </c>
      <c r="E369" s="213">
        <v>8600107007</v>
      </c>
      <c r="F369" s="214" t="s">
        <v>11</v>
      </c>
      <c r="G369" s="148"/>
      <c r="H369" s="171">
        <f t="shared" si="81"/>
        <v>3000</v>
      </c>
      <c r="I369" s="209">
        <f t="shared" si="73"/>
        <v>3</v>
      </c>
      <c r="J369" s="209">
        <f t="shared" si="80"/>
        <v>0</v>
      </c>
      <c r="K369" s="337">
        <f aca="true" t="shared" si="82" ref="K369:L372">K370</f>
        <v>0</v>
      </c>
      <c r="L369" s="337">
        <f t="shared" si="82"/>
        <v>0</v>
      </c>
      <c r="M369" s="339">
        <f t="shared" si="75"/>
        <v>0</v>
      </c>
    </row>
    <row r="370" spans="1:13" ht="27">
      <c r="A370" s="140" t="s">
        <v>569</v>
      </c>
      <c r="B370" s="219">
        <v>950</v>
      </c>
      <c r="C370" s="220">
        <v>7</v>
      </c>
      <c r="D370" s="220">
        <v>5</v>
      </c>
      <c r="E370" s="213">
        <v>8600107007</v>
      </c>
      <c r="F370" s="214" t="s">
        <v>165</v>
      </c>
      <c r="G370" s="148"/>
      <c r="H370" s="171">
        <f t="shared" si="81"/>
        <v>3000</v>
      </c>
      <c r="I370" s="209">
        <f t="shared" si="73"/>
        <v>3</v>
      </c>
      <c r="J370" s="209">
        <f t="shared" si="80"/>
        <v>0</v>
      </c>
      <c r="K370" s="337">
        <f t="shared" si="82"/>
        <v>0</v>
      </c>
      <c r="L370" s="337">
        <f t="shared" si="82"/>
        <v>0</v>
      </c>
      <c r="M370" s="339">
        <f t="shared" si="75"/>
        <v>0</v>
      </c>
    </row>
    <row r="371" spans="1:13" ht="27" hidden="1">
      <c r="A371" s="208" t="s">
        <v>254</v>
      </c>
      <c r="B371" s="219">
        <v>950</v>
      </c>
      <c r="C371" s="220">
        <v>7</v>
      </c>
      <c r="D371" s="220">
        <v>5</v>
      </c>
      <c r="E371" s="213">
        <v>8600107007</v>
      </c>
      <c r="F371" s="148" t="s">
        <v>255</v>
      </c>
      <c r="G371" s="148"/>
      <c r="H371" s="171">
        <f t="shared" si="81"/>
        <v>3000</v>
      </c>
      <c r="I371" s="209">
        <f t="shared" si="73"/>
        <v>3</v>
      </c>
      <c r="J371" s="206">
        <f t="shared" si="80"/>
        <v>0</v>
      </c>
      <c r="K371" s="337">
        <f t="shared" si="82"/>
        <v>0</v>
      </c>
      <c r="L371" s="337">
        <f t="shared" si="82"/>
        <v>0</v>
      </c>
      <c r="M371" s="339">
        <f t="shared" si="75"/>
        <v>0</v>
      </c>
    </row>
    <row r="372" spans="1:13" ht="27" hidden="1">
      <c r="A372" s="208" t="s">
        <v>256</v>
      </c>
      <c r="B372" s="219">
        <v>950</v>
      </c>
      <c r="C372" s="220">
        <v>7</v>
      </c>
      <c r="D372" s="220">
        <v>5</v>
      </c>
      <c r="E372" s="213">
        <v>8600107007</v>
      </c>
      <c r="F372" s="148" t="s">
        <v>257</v>
      </c>
      <c r="G372" s="148"/>
      <c r="H372" s="171">
        <f t="shared" si="81"/>
        <v>3000</v>
      </c>
      <c r="I372" s="209">
        <f t="shared" si="73"/>
        <v>3</v>
      </c>
      <c r="J372" s="206">
        <f t="shared" si="80"/>
        <v>0</v>
      </c>
      <c r="K372" s="337">
        <f t="shared" si="82"/>
        <v>0</v>
      </c>
      <c r="L372" s="337">
        <f t="shared" si="82"/>
        <v>0</v>
      </c>
      <c r="M372" s="339">
        <f t="shared" si="75"/>
        <v>0</v>
      </c>
    </row>
    <row r="373" spans="1:13" ht="15" hidden="1">
      <c r="A373" s="208" t="s">
        <v>68</v>
      </c>
      <c r="B373" s="148" t="s">
        <v>201</v>
      </c>
      <c r="C373" s="148" t="s">
        <v>208</v>
      </c>
      <c r="D373" s="148" t="s">
        <v>204</v>
      </c>
      <c r="E373" s="213">
        <v>8600107007</v>
      </c>
      <c r="F373" s="148" t="s">
        <v>257</v>
      </c>
      <c r="G373" s="148" t="s">
        <v>165</v>
      </c>
      <c r="H373" s="171">
        <f t="shared" si="81"/>
        <v>3000</v>
      </c>
      <c r="I373" s="209">
        <f t="shared" si="73"/>
        <v>3</v>
      </c>
      <c r="J373" s="206">
        <f t="shared" si="80"/>
        <v>0</v>
      </c>
      <c r="K373" s="337">
        <f>K374</f>
        <v>0</v>
      </c>
      <c r="L373" s="337"/>
      <c r="M373" s="339">
        <f t="shared" si="75"/>
        <v>0</v>
      </c>
    </row>
    <row r="374" spans="1:13" ht="15" hidden="1">
      <c r="A374" s="208" t="s">
        <v>176</v>
      </c>
      <c r="B374" s="148" t="s">
        <v>201</v>
      </c>
      <c r="C374" s="148" t="s">
        <v>208</v>
      </c>
      <c r="D374" s="148" t="s">
        <v>204</v>
      </c>
      <c r="E374" s="213">
        <v>8600107007</v>
      </c>
      <c r="F374" s="148" t="s">
        <v>257</v>
      </c>
      <c r="G374" s="148" t="s">
        <v>177</v>
      </c>
      <c r="H374" s="171">
        <f t="shared" si="81"/>
        <v>3000</v>
      </c>
      <c r="I374" s="209">
        <f t="shared" si="73"/>
        <v>3</v>
      </c>
      <c r="J374" s="206">
        <f t="shared" si="80"/>
        <v>0</v>
      </c>
      <c r="K374" s="337">
        <f>K375</f>
        <v>0</v>
      </c>
      <c r="L374" s="337"/>
      <c r="M374" s="339">
        <f t="shared" si="75"/>
        <v>0</v>
      </c>
    </row>
    <row r="375" spans="1:13" ht="15" hidden="1">
      <c r="A375" s="208" t="s">
        <v>184</v>
      </c>
      <c r="B375" s="148" t="s">
        <v>201</v>
      </c>
      <c r="C375" s="148" t="s">
        <v>208</v>
      </c>
      <c r="D375" s="148" t="s">
        <v>204</v>
      </c>
      <c r="E375" s="213">
        <v>8600107007</v>
      </c>
      <c r="F375" s="148" t="s">
        <v>257</v>
      </c>
      <c r="G375" s="148" t="s">
        <v>185</v>
      </c>
      <c r="H375" s="171">
        <v>3000</v>
      </c>
      <c r="I375" s="209">
        <f t="shared" si="73"/>
        <v>3</v>
      </c>
      <c r="J375" s="206">
        <f t="shared" si="80"/>
        <v>0</v>
      </c>
      <c r="K375" s="337">
        <v>0</v>
      </c>
      <c r="L375" s="337"/>
      <c r="M375" s="339">
        <f t="shared" si="75"/>
        <v>0</v>
      </c>
    </row>
    <row r="376" spans="1:13" ht="27">
      <c r="A376" s="208" t="s">
        <v>576</v>
      </c>
      <c r="B376" s="219">
        <v>950</v>
      </c>
      <c r="C376" s="220">
        <v>7</v>
      </c>
      <c r="D376" s="220">
        <v>5</v>
      </c>
      <c r="E376" s="213">
        <v>8600300000</v>
      </c>
      <c r="F376" s="148"/>
      <c r="G376" s="148"/>
      <c r="H376" s="171">
        <f>H377</f>
        <v>0</v>
      </c>
      <c r="I376" s="209">
        <f t="shared" si="73"/>
        <v>0</v>
      </c>
      <c r="J376" s="209">
        <f t="shared" si="80"/>
        <v>5</v>
      </c>
      <c r="K376" s="337">
        <f aca="true" t="shared" si="83" ref="K376:L382">K377</f>
        <v>5000</v>
      </c>
      <c r="L376" s="337">
        <f t="shared" si="83"/>
        <v>0</v>
      </c>
      <c r="M376" s="339">
        <f t="shared" si="75"/>
        <v>0</v>
      </c>
    </row>
    <row r="377" spans="1:13" ht="29.25" customHeight="1">
      <c r="A377" s="208" t="s">
        <v>474</v>
      </c>
      <c r="B377" s="219">
        <v>950</v>
      </c>
      <c r="C377" s="220">
        <v>7</v>
      </c>
      <c r="D377" s="220">
        <v>5</v>
      </c>
      <c r="E377" s="213">
        <v>8600307002</v>
      </c>
      <c r="F377" s="148"/>
      <c r="G377" s="148"/>
      <c r="H377" s="171">
        <f>H378</f>
        <v>0</v>
      </c>
      <c r="I377" s="209">
        <f t="shared" si="73"/>
        <v>0</v>
      </c>
      <c r="J377" s="209">
        <f t="shared" si="80"/>
        <v>5</v>
      </c>
      <c r="K377" s="337">
        <f t="shared" si="83"/>
        <v>5000</v>
      </c>
      <c r="L377" s="337">
        <f t="shared" si="83"/>
        <v>0</v>
      </c>
      <c r="M377" s="339">
        <f t="shared" si="75"/>
        <v>0</v>
      </c>
    </row>
    <row r="378" spans="1:13" ht="27">
      <c r="A378" s="140" t="s">
        <v>299</v>
      </c>
      <c r="B378" s="219">
        <v>950</v>
      </c>
      <c r="C378" s="220">
        <v>7</v>
      </c>
      <c r="D378" s="220">
        <v>5</v>
      </c>
      <c r="E378" s="213">
        <v>8600307002</v>
      </c>
      <c r="F378" s="214" t="s">
        <v>165</v>
      </c>
      <c r="G378" s="148"/>
      <c r="H378" s="171">
        <f>H379</f>
        <v>0</v>
      </c>
      <c r="I378" s="209">
        <f t="shared" si="73"/>
        <v>0</v>
      </c>
      <c r="J378" s="209">
        <f t="shared" si="80"/>
        <v>5</v>
      </c>
      <c r="K378" s="337">
        <f t="shared" si="83"/>
        <v>5000</v>
      </c>
      <c r="L378" s="337">
        <f t="shared" si="83"/>
        <v>0</v>
      </c>
      <c r="M378" s="339">
        <f t="shared" si="75"/>
        <v>0</v>
      </c>
    </row>
    <row r="379" spans="1:13" ht="27" hidden="1">
      <c r="A379" s="208" t="s">
        <v>254</v>
      </c>
      <c r="B379" s="219">
        <v>950</v>
      </c>
      <c r="C379" s="220">
        <v>7</v>
      </c>
      <c r="D379" s="220">
        <v>5</v>
      </c>
      <c r="E379" s="213">
        <v>8600307002</v>
      </c>
      <c r="F379" s="148" t="s">
        <v>255</v>
      </c>
      <c r="G379" s="148"/>
      <c r="H379" s="171"/>
      <c r="I379" s="209"/>
      <c r="J379" s="209">
        <f t="shared" si="80"/>
        <v>5</v>
      </c>
      <c r="K379" s="337">
        <f t="shared" si="83"/>
        <v>5000</v>
      </c>
      <c r="L379" s="337">
        <f t="shared" si="83"/>
        <v>0</v>
      </c>
      <c r="M379" s="339">
        <f t="shared" si="75"/>
        <v>0</v>
      </c>
    </row>
    <row r="380" spans="1:13" ht="27" hidden="1">
      <c r="A380" s="208" t="s">
        <v>256</v>
      </c>
      <c r="B380" s="219">
        <v>950</v>
      </c>
      <c r="C380" s="220">
        <v>7</v>
      </c>
      <c r="D380" s="220">
        <v>5</v>
      </c>
      <c r="E380" s="213">
        <v>8600307002</v>
      </c>
      <c r="F380" s="148" t="s">
        <v>257</v>
      </c>
      <c r="G380" s="148"/>
      <c r="H380" s="171"/>
      <c r="I380" s="209"/>
      <c r="J380" s="209">
        <f t="shared" si="80"/>
        <v>5</v>
      </c>
      <c r="K380" s="337">
        <f t="shared" si="83"/>
        <v>5000</v>
      </c>
      <c r="L380" s="337">
        <f t="shared" si="83"/>
        <v>0</v>
      </c>
      <c r="M380" s="339">
        <f t="shared" si="75"/>
        <v>0</v>
      </c>
    </row>
    <row r="381" spans="1:13" ht="15" hidden="1">
      <c r="A381" s="208" t="s">
        <v>68</v>
      </c>
      <c r="B381" s="148" t="s">
        <v>201</v>
      </c>
      <c r="C381" s="148" t="s">
        <v>208</v>
      </c>
      <c r="D381" s="148" t="s">
        <v>204</v>
      </c>
      <c r="E381" s="213">
        <v>8600307002</v>
      </c>
      <c r="F381" s="148" t="s">
        <v>257</v>
      </c>
      <c r="G381" s="148" t="s">
        <v>165</v>
      </c>
      <c r="H381" s="171"/>
      <c r="I381" s="209"/>
      <c r="J381" s="209">
        <f t="shared" si="80"/>
        <v>5</v>
      </c>
      <c r="K381" s="337">
        <f t="shared" si="83"/>
        <v>5000</v>
      </c>
      <c r="L381" s="337">
        <f t="shared" si="83"/>
        <v>0</v>
      </c>
      <c r="M381" s="339">
        <f t="shared" si="75"/>
        <v>0</v>
      </c>
    </row>
    <row r="382" spans="1:13" ht="15" hidden="1">
      <c r="A382" s="208" t="s">
        <v>176</v>
      </c>
      <c r="B382" s="148" t="s">
        <v>201</v>
      </c>
      <c r="C382" s="148" t="s">
        <v>208</v>
      </c>
      <c r="D382" s="148" t="s">
        <v>204</v>
      </c>
      <c r="E382" s="213">
        <v>8600307002</v>
      </c>
      <c r="F382" s="148" t="s">
        <v>257</v>
      </c>
      <c r="G382" s="148" t="s">
        <v>177</v>
      </c>
      <c r="H382" s="171"/>
      <c r="I382" s="209"/>
      <c r="J382" s="209">
        <f t="shared" si="80"/>
        <v>5</v>
      </c>
      <c r="K382" s="337">
        <f t="shared" si="83"/>
        <v>5000</v>
      </c>
      <c r="L382" s="337">
        <f t="shared" si="83"/>
        <v>0</v>
      </c>
      <c r="M382" s="339">
        <f t="shared" si="75"/>
        <v>0</v>
      </c>
    </row>
    <row r="383" spans="1:13" ht="15" hidden="1">
      <c r="A383" s="208" t="s">
        <v>184</v>
      </c>
      <c r="B383" s="148" t="s">
        <v>201</v>
      </c>
      <c r="C383" s="148" t="s">
        <v>208</v>
      </c>
      <c r="D383" s="148" t="s">
        <v>204</v>
      </c>
      <c r="E383" s="213">
        <v>8600307002</v>
      </c>
      <c r="F383" s="148" t="s">
        <v>257</v>
      </c>
      <c r="G383" s="148" t="s">
        <v>185</v>
      </c>
      <c r="H383" s="171"/>
      <c r="I383" s="209"/>
      <c r="J383" s="209">
        <f t="shared" si="80"/>
        <v>5</v>
      </c>
      <c r="K383" s="337">
        <v>5000</v>
      </c>
      <c r="L383" s="337">
        <v>0</v>
      </c>
      <c r="M383" s="339">
        <f t="shared" si="75"/>
        <v>0</v>
      </c>
    </row>
    <row r="384" spans="1:13" ht="15">
      <c r="A384" s="114" t="s">
        <v>222</v>
      </c>
      <c r="B384" s="112" t="s">
        <v>201</v>
      </c>
      <c r="C384" s="112" t="s">
        <v>209</v>
      </c>
      <c r="D384" s="112"/>
      <c r="E384" s="112"/>
      <c r="F384" s="112"/>
      <c r="G384" s="113"/>
      <c r="H384" s="335">
        <f>H385</f>
        <v>6556288.140000001</v>
      </c>
      <c r="I384" s="206">
        <f t="shared" si="73"/>
        <v>6556.288140000001</v>
      </c>
      <c r="J384" s="206">
        <f t="shared" si="80"/>
        <v>5325.39954</v>
      </c>
      <c r="K384" s="340">
        <f>K385</f>
        <v>5325399.54</v>
      </c>
      <c r="L384" s="340">
        <f>L385</f>
        <v>5277317.91</v>
      </c>
      <c r="M384" s="336">
        <f t="shared" si="75"/>
        <v>5277.31791</v>
      </c>
    </row>
    <row r="385" spans="1:13" ht="15">
      <c r="A385" s="114" t="s">
        <v>90</v>
      </c>
      <c r="B385" s="112" t="s">
        <v>201</v>
      </c>
      <c r="C385" s="112" t="s">
        <v>209</v>
      </c>
      <c r="D385" s="112" t="s">
        <v>163</v>
      </c>
      <c r="E385" s="112"/>
      <c r="F385" s="112"/>
      <c r="G385" s="112"/>
      <c r="H385" s="335">
        <f>H386+H400+H441</f>
        <v>6556288.140000001</v>
      </c>
      <c r="I385" s="206">
        <f t="shared" si="73"/>
        <v>6556.288140000001</v>
      </c>
      <c r="J385" s="206">
        <f t="shared" si="80"/>
        <v>5325.39954</v>
      </c>
      <c r="K385" s="340">
        <f>K386+K400+K441</f>
        <v>5325399.54</v>
      </c>
      <c r="L385" s="340">
        <f>L386+L400+L441</f>
        <v>5277317.91</v>
      </c>
      <c r="M385" s="336">
        <f t="shared" si="75"/>
        <v>5277.31791</v>
      </c>
    </row>
    <row r="386" spans="1:13" ht="15">
      <c r="A386" s="115" t="s">
        <v>443</v>
      </c>
      <c r="B386" s="116" t="s">
        <v>201</v>
      </c>
      <c r="C386" s="116" t="s">
        <v>209</v>
      </c>
      <c r="D386" s="116" t="s">
        <v>163</v>
      </c>
      <c r="E386" s="116" t="s">
        <v>7</v>
      </c>
      <c r="F386" s="116"/>
      <c r="G386" s="116"/>
      <c r="H386" s="173">
        <f>H387</f>
        <v>5078300</v>
      </c>
      <c r="I386" s="209">
        <f t="shared" si="73"/>
        <v>5078.3</v>
      </c>
      <c r="J386" s="209">
        <f t="shared" si="80"/>
        <v>4825.488</v>
      </c>
      <c r="K386" s="341">
        <f aca="true" t="shared" si="84" ref="K386:L388">K387</f>
        <v>4825488</v>
      </c>
      <c r="L386" s="341">
        <f t="shared" si="84"/>
        <v>4825488</v>
      </c>
      <c r="M386" s="337">
        <f t="shared" si="75"/>
        <v>4825.488</v>
      </c>
    </row>
    <row r="387" spans="1:13" ht="24.75" customHeight="1">
      <c r="A387" s="115" t="s">
        <v>444</v>
      </c>
      <c r="B387" s="116" t="s">
        <v>201</v>
      </c>
      <c r="C387" s="116" t="s">
        <v>209</v>
      </c>
      <c r="D387" s="116" t="s">
        <v>163</v>
      </c>
      <c r="E387" s="116" t="s">
        <v>446</v>
      </c>
      <c r="F387" s="116"/>
      <c r="G387" s="116"/>
      <c r="H387" s="173">
        <f>H388</f>
        <v>5078300</v>
      </c>
      <c r="I387" s="209">
        <f t="shared" si="73"/>
        <v>5078.3</v>
      </c>
      <c r="J387" s="209">
        <f t="shared" si="80"/>
        <v>4825.488</v>
      </c>
      <c r="K387" s="341">
        <f t="shared" si="84"/>
        <v>4825488</v>
      </c>
      <c r="L387" s="341">
        <f t="shared" si="84"/>
        <v>4825488</v>
      </c>
      <c r="M387" s="337">
        <f t="shared" si="75"/>
        <v>4825.488</v>
      </c>
    </row>
    <row r="388" spans="1:13" ht="12" customHeight="1">
      <c r="A388" s="115" t="s">
        <v>445</v>
      </c>
      <c r="B388" s="116" t="s">
        <v>201</v>
      </c>
      <c r="C388" s="116" t="s">
        <v>209</v>
      </c>
      <c r="D388" s="116" t="s">
        <v>163</v>
      </c>
      <c r="E388" s="116" t="s">
        <v>447</v>
      </c>
      <c r="F388" s="116"/>
      <c r="G388" s="116"/>
      <c r="H388" s="173">
        <f>H389</f>
        <v>5078300</v>
      </c>
      <c r="I388" s="209">
        <f t="shared" si="73"/>
        <v>5078.3</v>
      </c>
      <c r="J388" s="209">
        <f t="shared" si="80"/>
        <v>4825.488</v>
      </c>
      <c r="K388" s="341">
        <f t="shared" si="84"/>
        <v>4825488</v>
      </c>
      <c r="L388" s="341">
        <f t="shared" si="84"/>
        <v>4825488</v>
      </c>
      <c r="M388" s="337">
        <f t="shared" si="75"/>
        <v>4825.488</v>
      </c>
    </row>
    <row r="389" spans="1:13" ht="53.25">
      <c r="A389" s="115" t="s">
        <v>156</v>
      </c>
      <c r="B389" s="116" t="s">
        <v>201</v>
      </c>
      <c r="C389" s="116" t="s">
        <v>209</v>
      </c>
      <c r="D389" s="116" t="s">
        <v>163</v>
      </c>
      <c r="E389" s="116" t="s">
        <v>447</v>
      </c>
      <c r="F389" s="116" t="s">
        <v>157</v>
      </c>
      <c r="G389" s="116"/>
      <c r="H389" s="174">
        <f>H390+H396</f>
        <v>5078300</v>
      </c>
      <c r="I389" s="209">
        <f t="shared" si="73"/>
        <v>5078.3</v>
      </c>
      <c r="J389" s="209">
        <f t="shared" si="80"/>
        <v>4825.488</v>
      </c>
      <c r="K389" s="342">
        <f>K390+K396</f>
        <v>4825488</v>
      </c>
      <c r="L389" s="342">
        <f>L390+L396</f>
        <v>4825488</v>
      </c>
      <c r="M389" s="337">
        <f t="shared" si="75"/>
        <v>4825.488</v>
      </c>
    </row>
    <row r="390" spans="1:13" ht="15" hidden="1">
      <c r="A390" s="115" t="s">
        <v>268</v>
      </c>
      <c r="B390" s="116" t="s">
        <v>201</v>
      </c>
      <c r="C390" s="116" t="s">
        <v>209</v>
      </c>
      <c r="D390" s="116" t="s">
        <v>163</v>
      </c>
      <c r="E390" s="116" t="s">
        <v>447</v>
      </c>
      <c r="F390" s="116" t="s">
        <v>269</v>
      </c>
      <c r="G390" s="116"/>
      <c r="H390" s="174">
        <f>H391</f>
        <v>3851000</v>
      </c>
      <c r="I390" s="209">
        <f t="shared" si="73"/>
        <v>3851</v>
      </c>
      <c r="J390" s="209">
        <f t="shared" si="80"/>
        <v>3705.98</v>
      </c>
      <c r="K390" s="342">
        <f aca="true" t="shared" si="85" ref="K390:L392">K391</f>
        <v>3705980</v>
      </c>
      <c r="L390" s="342">
        <f t="shared" si="85"/>
        <v>3705980</v>
      </c>
      <c r="M390" s="337">
        <f t="shared" si="75"/>
        <v>3705.98</v>
      </c>
    </row>
    <row r="391" spans="1:13" ht="15" hidden="1">
      <c r="A391" s="140" t="s">
        <v>68</v>
      </c>
      <c r="B391" s="141">
        <v>950</v>
      </c>
      <c r="C391" s="142">
        <v>8</v>
      </c>
      <c r="D391" s="142">
        <v>1</v>
      </c>
      <c r="E391" s="116" t="s">
        <v>447</v>
      </c>
      <c r="F391" s="143">
        <v>111</v>
      </c>
      <c r="G391" s="142">
        <v>200</v>
      </c>
      <c r="H391" s="175">
        <f>H392+H394</f>
        <v>3851000</v>
      </c>
      <c r="I391" s="209">
        <f t="shared" si="73"/>
        <v>3851</v>
      </c>
      <c r="J391" s="209">
        <f t="shared" si="80"/>
        <v>3705.98</v>
      </c>
      <c r="K391" s="209">
        <f>K392+K394</f>
        <v>3705980</v>
      </c>
      <c r="L391" s="209">
        <f>L392+L394</f>
        <v>3705980</v>
      </c>
      <c r="M391" s="337">
        <f t="shared" si="75"/>
        <v>3705.98</v>
      </c>
    </row>
    <row r="392" spans="1:13" ht="15" hidden="1">
      <c r="A392" s="140" t="s">
        <v>166</v>
      </c>
      <c r="B392" s="141">
        <v>950</v>
      </c>
      <c r="C392" s="142">
        <v>8</v>
      </c>
      <c r="D392" s="142">
        <v>1</v>
      </c>
      <c r="E392" s="116" t="s">
        <v>447</v>
      </c>
      <c r="F392" s="143">
        <v>111</v>
      </c>
      <c r="G392" s="142">
        <v>210</v>
      </c>
      <c r="H392" s="175">
        <f>H393</f>
        <v>3850000</v>
      </c>
      <c r="I392" s="209">
        <f t="shared" si="73"/>
        <v>3850</v>
      </c>
      <c r="J392" s="209">
        <f t="shared" si="80"/>
        <v>3705.98</v>
      </c>
      <c r="K392" s="209">
        <f t="shared" si="85"/>
        <v>3705980</v>
      </c>
      <c r="L392" s="209">
        <f t="shared" si="85"/>
        <v>3705980</v>
      </c>
      <c r="M392" s="337">
        <f t="shared" si="75"/>
        <v>3705.98</v>
      </c>
    </row>
    <row r="393" spans="1:13" ht="15" hidden="1">
      <c r="A393" s="140" t="s">
        <v>168</v>
      </c>
      <c r="B393" s="141">
        <v>950</v>
      </c>
      <c r="C393" s="142">
        <v>8</v>
      </c>
      <c r="D393" s="142">
        <v>1</v>
      </c>
      <c r="E393" s="116" t="s">
        <v>447</v>
      </c>
      <c r="F393" s="143">
        <v>111</v>
      </c>
      <c r="G393" s="142">
        <v>211</v>
      </c>
      <c r="H393" s="175">
        <v>3850000</v>
      </c>
      <c r="I393" s="209">
        <f t="shared" si="73"/>
        <v>3850</v>
      </c>
      <c r="J393" s="209">
        <f t="shared" si="80"/>
        <v>3705.98</v>
      </c>
      <c r="K393" s="209">
        <v>3705980</v>
      </c>
      <c r="L393" s="209">
        <v>3705980</v>
      </c>
      <c r="M393" s="337">
        <f t="shared" si="75"/>
        <v>3705.98</v>
      </c>
    </row>
    <row r="394" spans="1:13" ht="15" hidden="1">
      <c r="A394" s="211" t="s">
        <v>172</v>
      </c>
      <c r="B394" s="142">
        <v>950</v>
      </c>
      <c r="C394" s="142">
        <v>8</v>
      </c>
      <c r="D394" s="142">
        <v>1</v>
      </c>
      <c r="E394" s="116" t="s">
        <v>447</v>
      </c>
      <c r="F394" s="143">
        <v>111</v>
      </c>
      <c r="G394" s="142">
        <v>260</v>
      </c>
      <c r="H394" s="175">
        <f>H395</f>
        <v>1000</v>
      </c>
      <c r="I394" s="209">
        <f t="shared" si="73"/>
        <v>1</v>
      </c>
      <c r="J394" s="209">
        <f t="shared" si="80"/>
        <v>0</v>
      </c>
      <c r="K394" s="209">
        <f>K395</f>
        <v>0</v>
      </c>
      <c r="L394" s="209">
        <f>L395</f>
        <v>0</v>
      </c>
      <c r="M394" s="337">
        <f t="shared" si="75"/>
        <v>0</v>
      </c>
    </row>
    <row r="395" spans="1:13" ht="17.25" customHeight="1" hidden="1">
      <c r="A395" s="158" t="s">
        <v>321</v>
      </c>
      <c r="B395" s="142">
        <v>950</v>
      </c>
      <c r="C395" s="142">
        <v>8</v>
      </c>
      <c r="D395" s="142">
        <v>1</v>
      </c>
      <c r="E395" s="116" t="s">
        <v>447</v>
      </c>
      <c r="F395" s="143">
        <v>111</v>
      </c>
      <c r="G395" s="142">
        <v>266</v>
      </c>
      <c r="H395" s="175">
        <v>1000</v>
      </c>
      <c r="I395" s="209">
        <f t="shared" si="73"/>
        <v>1</v>
      </c>
      <c r="J395" s="209">
        <f t="shared" si="80"/>
        <v>0</v>
      </c>
      <c r="K395" s="209">
        <v>0</v>
      </c>
      <c r="L395" s="209">
        <v>0</v>
      </c>
      <c r="M395" s="337">
        <f t="shared" si="75"/>
        <v>0</v>
      </c>
    </row>
    <row r="396" spans="1:13" ht="39.75" hidden="1">
      <c r="A396" s="121" t="s">
        <v>270</v>
      </c>
      <c r="B396" s="141">
        <v>950</v>
      </c>
      <c r="C396" s="142">
        <v>8</v>
      </c>
      <c r="D396" s="142">
        <v>1</v>
      </c>
      <c r="E396" s="116" t="s">
        <v>447</v>
      </c>
      <c r="F396" s="143">
        <v>119</v>
      </c>
      <c r="G396" s="142"/>
      <c r="H396" s="175">
        <f>H398</f>
        <v>1227300</v>
      </c>
      <c r="I396" s="209">
        <f t="shared" si="73"/>
        <v>1227.3</v>
      </c>
      <c r="J396" s="209">
        <f t="shared" si="80"/>
        <v>1119.508</v>
      </c>
      <c r="K396" s="209">
        <f>K398</f>
        <v>1119508</v>
      </c>
      <c r="L396" s="209">
        <f>L398</f>
        <v>1119508</v>
      </c>
      <c r="M396" s="337">
        <f t="shared" si="75"/>
        <v>1119.508</v>
      </c>
    </row>
    <row r="397" spans="1:13" ht="15" hidden="1">
      <c r="A397" s="140" t="s">
        <v>68</v>
      </c>
      <c r="B397" s="141">
        <v>950</v>
      </c>
      <c r="C397" s="142">
        <v>8</v>
      </c>
      <c r="D397" s="142">
        <v>1</v>
      </c>
      <c r="E397" s="116" t="s">
        <v>447</v>
      </c>
      <c r="F397" s="143">
        <v>119</v>
      </c>
      <c r="G397" s="142">
        <v>200</v>
      </c>
      <c r="H397" s="175">
        <f>H398</f>
        <v>1227300</v>
      </c>
      <c r="I397" s="209">
        <f t="shared" si="73"/>
        <v>1227.3</v>
      </c>
      <c r="J397" s="209">
        <f t="shared" si="80"/>
        <v>1119.508</v>
      </c>
      <c r="K397" s="209">
        <f>K398</f>
        <v>1119508</v>
      </c>
      <c r="L397" s="209">
        <f>L398</f>
        <v>1119508</v>
      </c>
      <c r="M397" s="337">
        <f t="shared" si="75"/>
        <v>1119.508</v>
      </c>
    </row>
    <row r="398" spans="1:13" ht="15" hidden="1">
      <c r="A398" s="140" t="s">
        <v>166</v>
      </c>
      <c r="B398" s="141">
        <v>950</v>
      </c>
      <c r="C398" s="142">
        <v>8</v>
      </c>
      <c r="D398" s="142">
        <v>1</v>
      </c>
      <c r="E398" s="116" t="s">
        <v>447</v>
      </c>
      <c r="F398" s="143">
        <v>119</v>
      </c>
      <c r="G398" s="142">
        <v>210</v>
      </c>
      <c r="H398" s="175">
        <f>H399</f>
        <v>1227300</v>
      </c>
      <c r="I398" s="209">
        <f t="shared" si="73"/>
        <v>1227.3</v>
      </c>
      <c r="J398" s="209">
        <f t="shared" si="80"/>
        <v>1119.508</v>
      </c>
      <c r="K398" s="209">
        <f>K399</f>
        <v>1119508</v>
      </c>
      <c r="L398" s="209">
        <f>L399</f>
        <v>1119508</v>
      </c>
      <c r="M398" s="337">
        <f t="shared" si="75"/>
        <v>1119.508</v>
      </c>
    </row>
    <row r="399" spans="1:13" ht="15" hidden="1">
      <c r="A399" s="140" t="s">
        <v>170</v>
      </c>
      <c r="B399" s="141">
        <v>950</v>
      </c>
      <c r="C399" s="142">
        <v>8</v>
      </c>
      <c r="D399" s="142">
        <v>1</v>
      </c>
      <c r="E399" s="116" t="s">
        <v>447</v>
      </c>
      <c r="F399" s="143">
        <v>119</v>
      </c>
      <c r="G399" s="142">
        <v>213</v>
      </c>
      <c r="H399" s="175">
        <v>1227300</v>
      </c>
      <c r="I399" s="209">
        <f t="shared" si="73"/>
        <v>1227.3</v>
      </c>
      <c r="J399" s="209">
        <f t="shared" si="80"/>
        <v>1119.508</v>
      </c>
      <c r="K399" s="209">
        <v>1119508</v>
      </c>
      <c r="L399" s="209">
        <v>1119508</v>
      </c>
      <c r="M399" s="337">
        <f t="shared" si="75"/>
        <v>1119.508</v>
      </c>
    </row>
    <row r="400" spans="1:13" ht="27">
      <c r="A400" s="158" t="s">
        <v>577</v>
      </c>
      <c r="B400" s="141">
        <v>950</v>
      </c>
      <c r="C400" s="142">
        <v>8</v>
      </c>
      <c r="D400" s="142">
        <v>1</v>
      </c>
      <c r="E400" s="116" t="s">
        <v>331</v>
      </c>
      <c r="F400" s="143"/>
      <c r="G400" s="142"/>
      <c r="H400" s="175">
        <f>H401+H426</f>
        <v>1474988.1400000001</v>
      </c>
      <c r="I400" s="209">
        <f t="shared" si="73"/>
        <v>1474.9881400000002</v>
      </c>
      <c r="J400" s="209">
        <f t="shared" si="80"/>
        <v>496.91154</v>
      </c>
      <c r="K400" s="209">
        <f>K401+K426</f>
        <v>496911.54</v>
      </c>
      <c r="L400" s="209">
        <f>L401+L426</f>
        <v>451829.91</v>
      </c>
      <c r="M400" s="337">
        <f t="shared" si="75"/>
        <v>451.82991</v>
      </c>
    </row>
    <row r="401" spans="1:13" ht="25.5" customHeight="1">
      <c r="A401" s="186" t="s">
        <v>562</v>
      </c>
      <c r="B401" s="141">
        <v>950</v>
      </c>
      <c r="C401" s="142">
        <v>8</v>
      </c>
      <c r="D401" s="142">
        <v>1</v>
      </c>
      <c r="E401" s="116" t="s">
        <v>350</v>
      </c>
      <c r="F401" s="143"/>
      <c r="G401" s="142"/>
      <c r="H401" s="175">
        <f>H402+H410</f>
        <v>1378988.1400000001</v>
      </c>
      <c r="I401" s="209">
        <f t="shared" si="73"/>
        <v>1378.9881400000002</v>
      </c>
      <c r="J401" s="209">
        <f t="shared" si="80"/>
        <v>429.91154</v>
      </c>
      <c r="K401" s="209">
        <f>K402+K410</f>
        <v>429911.54</v>
      </c>
      <c r="L401" s="209">
        <f>L402+L410</f>
        <v>383829.91</v>
      </c>
      <c r="M401" s="337">
        <f t="shared" si="75"/>
        <v>383.82991</v>
      </c>
    </row>
    <row r="402" spans="1:13" ht="27" hidden="1">
      <c r="A402" s="180" t="s">
        <v>351</v>
      </c>
      <c r="B402" s="141">
        <v>950</v>
      </c>
      <c r="C402" s="142">
        <v>8</v>
      </c>
      <c r="D402" s="142">
        <v>1</v>
      </c>
      <c r="E402" s="116" t="s">
        <v>352</v>
      </c>
      <c r="F402" s="143"/>
      <c r="G402" s="148"/>
      <c r="H402" s="175">
        <f>H403</f>
        <v>0</v>
      </c>
      <c r="I402" s="209">
        <f t="shared" si="73"/>
        <v>0</v>
      </c>
      <c r="J402" s="209">
        <f t="shared" si="80"/>
        <v>0</v>
      </c>
      <c r="K402" s="209">
        <f aca="true" t="shared" si="86" ref="K402:L406">K403</f>
        <v>0</v>
      </c>
      <c r="L402" s="209">
        <f t="shared" si="86"/>
        <v>0</v>
      </c>
      <c r="M402" s="337">
        <f t="shared" si="75"/>
        <v>0</v>
      </c>
    </row>
    <row r="403" spans="1:13" ht="27" hidden="1">
      <c r="A403" s="140" t="s">
        <v>271</v>
      </c>
      <c r="B403" s="141">
        <v>950</v>
      </c>
      <c r="C403" s="142">
        <v>8</v>
      </c>
      <c r="D403" s="142">
        <v>1</v>
      </c>
      <c r="E403" s="116" t="s">
        <v>352</v>
      </c>
      <c r="F403" s="143">
        <v>200</v>
      </c>
      <c r="G403" s="142"/>
      <c r="H403" s="175">
        <f>H404</f>
        <v>0</v>
      </c>
      <c r="I403" s="209">
        <f t="shared" si="73"/>
        <v>0</v>
      </c>
      <c r="J403" s="209">
        <f t="shared" si="80"/>
        <v>0</v>
      </c>
      <c r="K403" s="209">
        <f t="shared" si="86"/>
        <v>0</v>
      </c>
      <c r="L403" s="209">
        <f t="shared" si="86"/>
        <v>0</v>
      </c>
      <c r="M403" s="337">
        <f t="shared" si="75"/>
        <v>0</v>
      </c>
    </row>
    <row r="404" spans="1:13" ht="27" hidden="1">
      <c r="A404" s="140" t="s">
        <v>254</v>
      </c>
      <c r="B404" s="141">
        <v>950</v>
      </c>
      <c r="C404" s="142">
        <v>8</v>
      </c>
      <c r="D404" s="142">
        <v>1</v>
      </c>
      <c r="E404" s="116" t="s">
        <v>352</v>
      </c>
      <c r="F404" s="143">
        <v>240</v>
      </c>
      <c r="G404" s="142"/>
      <c r="H404" s="175">
        <f>H405</f>
        <v>0</v>
      </c>
      <c r="I404" s="209">
        <f t="shared" si="73"/>
        <v>0</v>
      </c>
      <c r="J404" s="209">
        <f t="shared" si="80"/>
        <v>0</v>
      </c>
      <c r="K404" s="209">
        <f t="shared" si="86"/>
        <v>0</v>
      </c>
      <c r="L404" s="209">
        <f t="shared" si="86"/>
        <v>0</v>
      </c>
      <c r="M404" s="337">
        <f t="shared" si="75"/>
        <v>0</v>
      </c>
    </row>
    <row r="405" spans="1:13" ht="15" hidden="1">
      <c r="A405" s="140" t="s">
        <v>355</v>
      </c>
      <c r="B405" s="141">
        <v>950</v>
      </c>
      <c r="C405" s="142">
        <v>8</v>
      </c>
      <c r="D405" s="142">
        <v>1</v>
      </c>
      <c r="E405" s="116" t="s">
        <v>352</v>
      </c>
      <c r="F405" s="143">
        <v>244</v>
      </c>
      <c r="G405" s="142"/>
      <c r="H405" s="175">
        <f>H406</f>
        <v>0</v>
      </c>
      <c r="I405" s="209">
        <f t="shared" si="73"/>
        <v>0</v>
      </c>
      <c r="J405" s="209">
        <f t="shared" si="80"/>
        <v>0</v>
      </c>
      <c r="K405" s="209">
        <f t="shared" si="86"/>
        <v>0</v>
      </c>
      <c r="L405" s="209">
        <f t="shared" si="86"/>
        <v>0</v>
      </c>
      <c r="M405" s="337">
        <f t="shared" si="75"/>
        <v>0</v>
      </c>
    </row>
    <row r="406" spans="1:13" ht="15" hidden="1">
      <c r="A406" s="208" t="s">
        <v>70</v>
      </c>
      <c r="B406" s="141">
        <v>950</v>
      </c>
      <c r="C406" s="142">
        <v>8</v>
      </c>
      <c r="D406" s="142">
        <v>1</v>
      </c>
      <c r="E406" s="116" t="s">
        <v>352</v>
      </c>
      <c r="F406" s="143">
        <v>244</v>
      </c>
      <c r="G406" s="142">
        <v>300</v>
      </c>
      <c r="H406" s="175">
        <f>H407</f>
        <v>0</v>
      </c>
      <c r="I406" s="209">
        <f t="shared" si="73"/>
        <v>0</v>
      </c>
      <c r="J406" s="209">
        <f t="shared" si="80"/>
        <v>0</v>
      </c>
      <c r="K406" s="209">
        <f t="shared" si="86"/>
        <v>0</v>
      </c>
      <c r="L406" s="209">
        <f t="shared" si="86"/>
        <v>0</v>
      </c>
      <c r="M406" s="337">
        <f t="shared" si="75"/>
        <v>0</v>
      </c>
    </row>
    <row r="407" spans="1:13" ht="15" hidden="1">
      <c r="A407" s="208" t="s">
        <v>191</v>
      </c>
      <c r="B407" s="141">
        <v>950</v>
      </c>
      <c r="C407" s="142">
        <v>8</v>
      </c>
      <c r="D407" s="142">
        <v>1</v>
      </c>
      <c r="E407" s="116" t="s">
        <v>352</v>
      </c>
      <c r="F407" s="143">
        <v>244</v>
      </c>
      <c r="G407" s="142">
        <v>340</v>
      </c>
      <c r="H407" s="175">
        <f>H408+H409</f>
        <v>0</v>
      </c>
      <c r="I407" s="209">
        <f t="shared" si="73"/>
        <v>0</v>
      </c>
      <c r="J407" s="209">
        <f t="shared" si="80"/>
        <v>0</v>
      </c>
      <c r="K407" s="209">
        <f>K408+K409</f>
        <v>0</v>
      </c>
      <c r="L407" s="209">
        <f>L408+L409</f>
        <v>0</v>
      </c>
      <c r="M407" s="337">
        <f t="shared" si="75"/>
        <v>0</v>
      </c>
    </row>
    <row r="408" spans="1:13" ht="15" hidden="1">
      <c r="A408" s="158" t="s">
        <v>329</v>
      </c>
      <c r="B408" s="141">
        <v>950</v>
      </c>
      <c r="C408" s="142">
        <v>8</v>
      </c>
      <c r="D408" s="142">
        <v>1</v>
      </c>
      <c r="E408" s="116" t="s">
        <v>352</v>
      </c>
      <c r="F408" s="143">
        <v>244</v>
      </c>
      <c r="G408" s="142">
        <v>344</v>
      </c>
      <c r="H408" s="175">
        <v>0</v>
      </c>
      <c r="I408" s="209">
        <f t="shared" si="73"/>
        <v>0</v>
      </c>
      <c r="J408" s="209">
        <f t="shared" si="80"/>
        <v>0</v>
      </c>
      <c r="K408" s="209">
        <v>0</v>
      </c>
      <c r="L408" s="209">
        <v>0</v>
      </c>
      <c r="M408" s="337">
        <f t="shared" si="75"/>
        <v>0</v>
      </c>
    </row>
    <row r="409" spans="1:13" ht="15" hidden="1">
      <c r="A409" s="158" t="s">
        <v>324</v>
      </c>
      <c r="B409" s="141">
        <v>950</v>
      </c>
      <c r="C409" s="142">
        <v>8</v>
      </c>
      <c r="D409" s="142">
        <v>1</v>
      </c>
      <c r="E409" s="116" t="s">
        <v>352</v>
      </c>
      <c r="F409" s="143">
        <v>244</v>
      </c>
      <c r="G409" s="142">
        <v>346</v>
      </c>
      <c r="H409" s="175">
        <v>0</v>
      </c>
      <c r="I409" s="209">
        <f t="shared" si="73"/>
        <v>0</v>
      </c>
      <c r="J409" s="209"/>
      <c r="K409" s="209"/>
      <c r="L409" s="209"/>
      <c r="M409" s="337"/>
    </row>
    <row r="410" spans="1:13" ht="27.75" customHeight="1">
      <c r="A410" s="180" t="s">
        <v>353</v>
      </c>
      <c r="B410" s="141">
        <v>950</v>
      </c>
      <c r="C410" s="142">
        <v>8</v>
      </c>
      <c r="D410" s="142">
        <v>1</v>
      </c>
      <c r="E410" s="116" t="s">
        <v>354</v>
      </c>
      <c r="F410" s="143"/>
      <c r="G410" s="148"/>
      <c r="H410" s="171">
        <f>H411</f>
        <v>1378988.1400000001</v>
      </c>
      <c r="I410" s="209">
        <f t="shared" si="73"/>
        <v>1378.9881400000002</v>
      </c>
      <c r="J410" s="209">
        <f t="shared" si="80"/>
        <v>429.91154</v>
      </c>
      <c r="K410" s="337">
        <f>K411</f>
        <v>429911.54</v>
      </c>
      <c r="L410" s="337">
        <f>L411</f>
        <v>383829.91</v>
      </c>
      <c r="M410" s="337">
        <f t="shared" si="75"/>
        <v>383.82991</v>
      </c>
    </row>
    <row r="411" spans="1:13" ht="27">
      <c r="A411" s="140" t="s">
        <v>569</v>
      </c>
      <c r="B411" s="141">
        <v>950</v>
      </c>
      <c r="C411" s="142">
        <v>8</v>
      </c>
      <c r="D411" s="142">
        <v>1</v>
      </c>
      <c r="E411" s="116" t="s">
        <v>354</v>
      </c>
      <c r="F411" s="143">
        <v>200</v>
      </c>
      <c r="G411" s="148"/>
      <c r="H411" s="171">
        <f>H412</f>
        <v>1378988.1400000001</v>
      </c>
      <c r="I411" s="209">
        <f t="shared" si="73"/>
        <v>1378.9881400000002</v>
      </c>
      <c r="J411" s="209">
        <f t="shared" si="80"/>
        <v>429.91154</v>
      </c>
      <c r="K411" s="337">
        <f>K412</f>
        <v>429911.54</v>
      </c>
      <c r="L411" s="337">
        <f>L412</f>
        <v>383829.91</v>
      </c>
      <c r="M411" s="337">
        <f aca="true" t="shared" si="87" ref="M411:M429">L411/1000</f>
        <v>383.82991</v>
      </c>
    </row>
    <row r="412" spans="1:13" ht="27" hidden="1">
      <c r="A412" s="140" t="s">
        <v>254</v>
      </c>
      <c r="B412" s="141">
        <v>950</v>
      </c>
      <c r="C412" s="142">
        <v>8</v>
      </c>
      <c r="D412" s="142">
        <v>1</v>
      </c>
      <c r="E412" s="116" t="s">
        <v>354</v>
      </c>
      <c r="F412" s="143">
        <v>240</v>
      </c>
      <c r="G412" s="148"/>
      <c r="H412" s="171">
        <f>H413+H425</f>
        <v>1378988.1400000001</v>
      </c>
      <c r="I412" s="209">
        <f aca="true" t="shared" si="88" ref="I412:I458">H412/1000</f>
        <v>1378.9881400000002</v>
      </c>
      <c r="J412" s="209">
        <f t="shared" si="80"/>
        <v>429.91154</v>
      </c>
      <c r="K412" s="337">
        <f>K413+K425</f>
        <v>429911.54</v>
      </c>
      <c r="L412" s="337">
        <f>L413+L425</f>
        <v>383829.91</v>
      </c>
      <c r="M412" s="337">
        <f t="shared" si="87"/>
        <v>383.82991</v>
      </c>
    </row>
    <row r="413" spans="1:13" ht="15" hidden="1">
      <c r="A413" s="140" t="s">
        <v>355</v>
      </c>
      <c r="B413" s="141">
        <v>950</v>
      </c>
      <c r="C413" s="142">
        <v>8</v>
      </c>
      <c r="D413" s="142">
        <v>1</v>
      </c>
      <c r="E413" s="116" t="s">
        <v>354</v>
      </c>
      <c r="F413" s="143">
        <v>244</v>
      </c>
      <c r="G413" s="148"/>
      <c r="H413" s="171">
        <f>H414+H419</f>
        <v>353600</v>
      </c>
      <c r="I413" s="209">
        <f t="shared" si="88"/>
        <v>353.6</v>
      </c>
      <c r="J413" s="209">
        <f t="shared" si="80"/>
        <v>0</v>
      </c>
      <c r="K413" s="337">
        <f>K414+K419</f>
        <v>0</v>
      </c>
      <c r="L413" s="337">
        <f>L414+L419</f>
        <v>0</v>
      </c>
      <c r="M413" s="337">
        <f t="shared" si="87"/>
        <v>0</v>
      </c>
    </row>
    <row r="414" spans="1:13" ht="15" hidden="1">
      <c r="A414" s="208" t="s">
        <v>68</v>
      </c>
      <c r="B414" s="141">
        <v>950</v>
      </c>
      <c r="C414" s="142">
        <v>8</v>
      </c>
      <c r="D414" s="142">
        <v>1</v>
      </c>
      <c r="E414" s="116" t="s">
        <v>354</v>
      </c>
      <c r="F414" s="148" t="s">
        <v>257</v>
      </c>
      <c r="G414" s="148" t="s">
        <v>165</v>
      </c>
      <c r="H414" s="210">
        <f>H415</f>
        <v>337600</v>
      </c>
      <c r="I414" s="209">
        <f t="shared" si="88"/>
        <v>337.6</v>
      </c>
      <c r="J414" s="209">
        <f t="shared" si="80"/>
        <v>0</v>
      </c>
      <c r="K414" s="338">
        <f>K415</f>
        <v>0</v>
      </c>
      <c r="L414" s="338">
        <f>L415</f>
        <v>0</v>
      </c>
      <c r="M414" s="337">
        <f t="shared" si="87"/>
        <v>0</v>
      </c>
    </row>
    <row r="415" spans="1:13" ht="15" hidden="1">
      <c r="A415" s="208" t="s">
        <v>176</v>
      </c>
      <c r="B415" s="141">
        <v>950</v>
      </c>
      <c r="C415" s="142">
        <v>8</v>
      </c>
      <c r="D415" s="142">
        <v>1</v>
      </c>
      <c r="E415" s="116" t="s">
        <v>354</v>
      </c>
      <c r="F415" s="148" t="s">
        <v>257</v>
      </c>
      <c r="G415" s="148" t="s">
        <v>177</v>
      </c>
      <c r="H415" s="210">
        <f>H416+H417+H418</f>
        <v>337600</v>
      </c>
      <c r="I415" s="209">
        <f t="shared" si="88"/>
        <v>337.6</v>
      </c>
      <c r="J415" s="209">
        <f t="shared" si="80"/>
        <v>0</v>
      </c>
      <c r="K415" s="338">
        <f>K416+K417+K418</f>
        <v>0</v>
      </c>
      <c r="L415" s="338">
        <f>L416+L417+L418</f>
        <v>0</v>
      </c>
      <c r="M415" s="337">
        <f t="shared" si="87"/>
        <v>0</v>
      </c>
    </row>
    <row r="416" spans="1:13" ht="15" hidden="1">
      <c r="A416" s="208" t="s">
        <v>180</v>
      </c>
      <c r="B416" s="141">
        <v>950</v>
      </c>
      <c r="C416" s="142">
        <v>8</v>
      </c>
      <c r="D416" s="142">
        <v>1</v>
      </c>
      <c r="E416" s="116" t="s">
        <v>354</v>
      </c>
      <c r="F416" s="148" t="s">
        <v>257</v>
      </c>
      <c r="G416" s="148" t="s">
        <v>181</v>
      </c>
      <c r="H416" s="210">
        <v>5000</v>
      </c>
      <c r="I416" s="209">
        <f t="shared" si="88"/>
        <v>5</v>
      </c>
      <c r="J416" s="209">
        <f t="shared" si="80"/>
        <v>0</v>
      </c>
      <c r="K416" s="338">
        <v>0</v>
      </c>
      <c r="L416" s="338">
        <v>0</v>
      </c>
      <c r="M416" s="337">
        <f t="shared" si="87"/>
        <v>0</v>
      </c>
    </row>
    <row r="417" spans="1:13" ht="15" hidden="1">
      <c r="A417" s="208" t="s">
        <v>182</v>
      </c>
      <c r="B417" s="141">
        <v>950</v>
      </c>
      <c r="C417" s="142">
        <v>8</v>
      </c>
      <c r="D417" s="142">
        <v>1</v>
      </c>
      <c r="E417" s="116" t="s">
        <v>354</v>
      </c>
      <c r="F417" s="148" t="s">
        <v>257</v>
      </c>
      <c r="G417" s="148" t="s">
        <v>183</v>
      </c>
      <c r="H417" s="210">
        <v>46600</v>
      </c>
      <c r="I417" s="209">
        <f t="shared" si="88"/>
        <v>46.6</v>
      </c>
      <c r="J417" s="209">
        <f t="shared" si="80"/>
        <v>0</v>
      </c>
      <c r="K417" s="338">
        <v>0</v>
      </c>
      <c r="L417" s="338">
        <v>0</v>
      </c>
      <c r="M417" s="337">
        <f t="shared" si="87"/>
        <v>0</v>
      </c>
    </row>
    <row r="418" spans="1:13" ht="15" hidden="1">
      <c r="A418" s="208" t="s">
        <v>184</v>
      </c>
      <c r="B418" s="141">
        <v>950</v>
      </c>
      <c r="C418" s="142">
        <v>8</v>
      </c>
      <c r="D418" s="142">
        <v>1</v>
      </c>
      <c r="E418" s="116" t="s">
        <v>354</v>
      </c>
      <c r="F418" s="148" t="s">
        <v>257</v>
      </c>
      <c r="G418" s="148" t="s">
        <v>185</v>
      </c>
      <c r="H418" s="210">
        <v>286000</v>
      </c>
      <c r="I418" s="209">
        <f t="shared" si="88"/>
        <v>286</v>
      </c>
      <c r="J418" s="209">
        <f t="shared" si="80"/>
        <v>0</v>
      </c>
      <c r="K418" s="338">
        <v>0</v>
      </c>
      <c r="L418" s="338">
        <v>0</v>
      </c>
      <c r="M418" s="337">
        <f t="shared" si="87"/>
        <v>0</v>
      </c>
    </row>
    <row r="419" spans="1:13" ht="13.5" customHeight="1" hidden="1">
      <c r="A419" s="208" t="s">
        <v>70</v>
      </c>
      <c r="B419" s="141">
        <v>950</v>
      </c>
      <c r="C419" s="142">
        <v>8</v>
      </c>
      <c r="D419" s="142">
        <v>1</v>
      </c>
      <c r="E419" s="116" t="s">
        <v>354</v>
      </c>
      <c r="F419" s="148" t="s">
        <v>257</v>
      </c>
      <c r="G419" s="148" t="s">
        <v>188</v>
      </c>
      <c r="H419" s="210">
        <f>H421+H420</f>
        <v>16000</v>
      </c>
      <c r="I419" s="209">
        <f t="shared" si="88"/>
        <v>16</v>
      </c>
      <c r="J419" s="209">
        <f t="shared" si="80"/>
        <v>0</v>
      </c>
      <c r="K419" s="338">
        <f>K421+K420</f>
        <v>0</v>
      </c>
      <c r="L419" s="338">
        <f>L421+L420</f>
        <v>0</v>
      </c>
      <c r="M419" s="337">
        <f t="shared" si="87"/>
        <v>0</v>
      </c>
    </row>
    <row r="420" spans="1:13" ht="15" hidden="1">
      <c r="A420" s="208" t="s">
        <v>189</v>
      </c>
      <c r="B420" s="141">
        <v>950</v>
      </c>
      <c r="C420" s="142">
        <v>8</v>
      </c>
      <c r="D420" s="142">
        <v>1</v>
      </c>
      <c r="E420" s="116" t="s">
        <v>354</v>
      </c>
      <c r="F420" s="148" t="s">
        <v>257</v>
      </c>
      <c r="G420" s="148" t="s">
        <v>190</v>
      </c>
      <c r="H420" s="210">
        <v>0</v>
      </c>
      <c r="I420" s="209">
        <f t="shared" si="88"/>
        <v>0</v>
      </c>
      <c r="J420" s="209">
        <f t="shared" si="80"/>
        <v>0</v>
      </c>
      <c r="K420" s="338">
        <v>0</v>
      </c>
      <c r="L420" s="338">
        <v>0</v>
      </c>
      <c r="M420" s="337">
        <f t="shared" si="87"/>
        <v>0</v>
      </c>
    </row>
    <row r="421" spans="1:13" ht="15" hidden="1">
      <c r="A421" s="212" t="s">
        <v>191</v>
      </c>
      <c r="B421" s="141">
        <v>950</v>
      </c>
      <c r="C421" s="142">
        <v>8</v>
      </c>
      <c r="D421" s="142">
        <v>1</v>
      </c>
      <c r="E421" s="116" t="s">
        <v>354</v>
      </c>
      <c r="F421" s="148" t="s">
        <v>257</v>
      </c>
      <c r="G421" s="148" t="s">
        <v>192</v>
      </c>
      <c r="H421" s="210">
        <f>H422+H423+H424</f>
        <v>16000</v>
      </c>
      <c r="I421" s="209">
        <f t="shared" si="88"/>
        <v>16</v>
      </c>
      <c r="J421" s="209">
        <f t="shared" si="80"/>
        <v>0</v>
      </c>
      <c r="K421" s="338">
        <f>K422+K423+K424</f>
        <v>0</v>
      </c>
      <c r="L421" s="338">
        <f>L422+L423+L424</f>
        <v>0</v>
      </c>
      <c r="M421" s="337">
        <f t="shared" si="87"/>
        <v>0</v>
      </c>
    </row>
    <row r="422" spans="1:13" ht="15" hidden="1">
      <c r="A422" s="158" t="s">
        <v>323</v>
      </c>
      <c r="B422" s="141">
        <v>950</v>
      </c>
      <c r="C422" s="142">
        <v>8</v>
      </c>
      <c r="D422" s="142">
        <v>1</v>
      </c>
      <c r="E422" s="116" t="s">
        <v>354</v>
      </c>
      <c r="F422" s="148" t="s">
        <v>257</v>
      </c>
      <c r="G422" s="148" t="s">
        <v>325</v>
      </c>
      <c r="H422" s="210">
        <v>0</v>
      </c>
      <c r="I422" s="209">
        <f t="shared" si="88"/>
        <v>0</v>
      </c>
      <c r="J422" s="209">
        <f t="shared" si="80"/>
        <v>0</v>
      </c>
      <c r="K422" s="338">
        <v>0</v>
      </c>
      <c r="L422" s="338">
        <v>0</v>
      </c>
      <c r="M422" s="337">
        <f t="shared" si="87"/>
        <v>0</v>
      </c>
    </row>
    <row r="423" spans="1:13" ht="15" hidden="1">
      <c r="A423" s="158" t="s">
        <v>329</v>
      </c>
      <c r="B423" s="141">
        <v>950</v>
      </c>
      <c r="C423" s="142">
        <v>8</v>
      </c>
      <c r="D423" s="142">
        <v>1</v>
      </c>
      <c r="E423" s="116" t="s">
        <v>354</v>
      </c>
      <c r="F423" s="148" t="s">
        <v>257</v>
      </c>
      <c r="G423" s="148" t="s">
        <v>330</v>
      </c>
      <c r="H423" s="210">
        <v>0</v>
      </c>
      <c r="I423" s="209">
        <f t="shared" si="88"/>
        <v>0</v>
      </c>
      <c r="J423" s="209">
        <f t="shared" si="80"/>
        <v>0</v>
      </c>
      <c r="K423" s="338">
        <v>0</v>
      </c>
      <c r="L423" s="338">
        <v>0</v>
      </c>
      <c r="M423" s="337">
        <f t="shared" si="87"/>
        <v>0</v>
      </c>
    </row>
    <row r="424" spans="1:13" ht="15" hidden="1">
      <c r="A424" s="158" t="s">
        <v>324</v>
      </c>
      <c r="B424" s="141">
        <v>950</v>
      </c>
      <c r="C424" s="142">
        <v>8</v>
      </c>
      <c r="D424" s="142">
        <v>1</v>
      </c>
      <c r="E424" s="116" t="s">
        <v>354</v>
      </c>
      <c r="F424" s="148" t="s">
        <v>257</v>
      </c>
      <c r="G424" s="148" t="s">
        <v>316</v>
      </c>
      <c r="H424" s="210">
        <v>16000</v>
      </c>
      <c r="I424" s="209">
        <f t="shared" si="88"/>
        <v>16</v>
      </c>
      <c r="J424" s="209">
        <f t="shared" si="80"/>
        <v>0</v>
      </c>
      <c r="K424" s="338">
        <v>0</v>
      </c>
      <c r="L424" s="338">
        <v>0</v>
      </c>
      <c r="M424" s="337">
        <f t="shared" si="87"/>
        <v>0</v>
      </c>
    </row>
    <row r="425" spans="1:13" ht="15" hidden="1">
      <c r="A425" s="158" t="s">
        <v>398</v>
      </c>
      <c r="B425" s="141">
        <v>950</v>
      </c>
      <c r="C425" s="142">
        <v>8</v>
      </c>
      <c r="D425" s="142">
        <v>1</v>
      </c>
      <c r="E425" s="116" t="s">
        <v>354</v>
      </c>
      <c r="F425" s="148" t="s">
        <v>397</v>
      </c>
      <c r="G425" s="148" t="s">
        <v>181</v>
      </c>
      <c r="H425" s="210">
        <v>1025388.14</v>
      </c>
      <c r="I425" s="209">
        <f>H425/1000</f>
        <v>1025.38814</v>
      </c>
      <c r="J425" s="209">
        <f t="shared" si="80"/>
        <v>429.91154</v>
      </c>
      <c r="K425" s="338">
        <v>429911.54</v>
      </c>
      <c r="L425" s="338">
        <v>383829.91</v>
      </c>
      <c r="M425" s="337">
        <f t="shared" si="87"/>
        <v>383.82991</v>
      </c>
    </row>
    <row r="426" spans="1:13" ht="27" customHeight="1">
      <c r="A426" s="180" t="s">
        <v>563</v>
      </c>
      <c r="B426" s="141">
        <v>950</v>
      </c>
      <c r="C426" s="142">
        <v>8</v>
      </c>
      <c r="D426" s="142">
        <v>1</v>
      </c>
      <c r="E426" s="116" t="s">
        <v>359</v>
      </c>
      <c r="F426" s="143"/>
      <c r="G426" s="148"/>
      <c r="H426" s="210">
        <f>H427+H434</f>
        <v>96000</v>
      </c>
      <c r="I426" s="209">
        <f t="shared" si="88"/>
        <v>96</v>
      </c>
      <c r="J426" s="209">
        <f t="shared" si="80"/>
        <v>67</v>
      </c>
      <c r="K426" s="338">
        <f>K427+K434</f>
        <v>67000</v>
      </c>
      <c r="L426" s="338">
        <f>L427+L434</f>
        <v>68000</v>
      </c>
      <c r="M426" s="337">
        <f t="shared" si="87"/>
        <v>68</v>
      </c>
    </row>
    <row r="427" spans="1:13" ht="25.5" customHeight="1">
      <c r="A427" s="158" t="s">
        <v>358</v>
      </c>
      <c r="B427" s="141">
        <v>950</v>
      </c>
      <c r="C427" s="142">
        <v>8</v>
      </c>
      <c r="D427" s="142">
        <v>1</v>
      </c>
      <c r="E427" s="116" t="s">
        <v>357</v>
      </c>
      <c r="F427" s="143"/>
      <c r="G427" s="148"/>
      <c r="H427" s="210">
        <f>H428</f>
        <v>46000</v>
      </c>
      <c r="I427" s="209">
        <f t="shared" si="88"/>
        <v>46</v>
      </c>
      <c r="J427" s="209">
        <f t="shared" si="80"/>
        <v>0</v>
      </c>
      <c r="K427" s="338">
        <f aca="true" t="shared" si="89" ref="K427:L432">K428</f>
        <v>0</v>
      </c>
      <c r="L427" s="338">
        <f t="shared" si="89"/>
        <v>0</v>
      </c>
      <c r="M427" s="337">
        <f t="shared" si="87"/>
        <v>0</v>
      </c>
    </row>
    <row r="428" spans="1:13" ht="27">
      <c r="A428" s="208" t="s">
        <v>569</v>
      </c>
      <c r="B428" s="141">
        <v>950</v>
      </c>
      <c r="C428" s="142">
        <v>8</v>
      </c>
      <c r="D428" s="142">
        <v>1</v>
      </c>
      <c r="E428" s="116" t="s">
        <v>357</v>
      </c>
      <c r="F428" s="143">
        <v>200</v>
      </c>
      <c r="G428" s="148"/>
      <c r="H428" s="210">
        <f>H429</f>
        <v>46000</v>
      </c>
      <c r="I428" s="209">
        <f t="shared" si="88"/>
        <v>46</v>
      </c>
      <c r="J428" s="209">
        <f t="shared" si="80"/>
        <v>0</v>
      </c>
      <c r="K428" s="338">
        <f t="shared" si="89"/>
        <v>0</v>
      </c>
      <c r="L428" s="338">
        <f t="shared" si="89"/>
        <v>0</v>
      </c>
      <c r="M428" s="337">
        <f t="shared" si="87"/>
        <v>0</v>
      </c>
    </row>
    <row r="429" spans="1:13" ht="27" hidden="1">
      <c r="A429" s="208" t="s">
        <v>254</v>
      </c>
      <c r="B429" s="141">
        <v>950</v>
      </c>
      <c r="C429" s="142">
        <v>8</v>
      </c>
      <c r="D429" s="142">
        <v>1</v>
      </c>
      <c r="E429" s="116" t="s">
        <v>357</v>
      </c>
      <c r="F429" s="143">
        <v>240</v>
      </c>
      <c r="G429" s="148"/>
      <c r="H429" s="210">
        <f>H430</f>
        <v>46000</v>
      </c>
      <c r="I429" s="209">
        <f t="shared" si="88"/>
        <v>46</v>
      </c>
      <c r="J429" s="209">
        <f t="shared" si="80"/>
        <v>0</v>
      </c>
      <c r="K429" s="338">
        <f t="shared" si="89"/>
        <v>0</v>
      </c>
      <c r="L429" s="338">
        <f t="shared" si="89"/>
        <v>0</v>
      </c>
      <c r="M429" s="337">
        <f t="shared" si="87"/>
        <v>0</v>
      </c>
    </row>
    <row r="430" spans="1:13" ht="21" customHeight="1" hidden="1">
      <c r="A430" s="208" t="s">
        <v>355</v>
      </c>
      <c r="B430" s="141">
        <v>950</v>
      </c>
      <c r="C430" s="142">
        <v>8</v>
      </c>
      <c r="D430" s="142">
        <v>1</v>
      </c>
      <c r="E430" s="116" t="s">
        <v>357</v>
      </c>
      <c r="F430" s="143">
        <v>244</v>
      </c>
      <c r="G430" s="148"/>
      <c r="H430" s="171">
        <f aca="true" t="shared" si="90" ref="H430:H438">H431</f>
        <v>46000</v>
      </c>
      <c r="I430" s="209">
        <f t="shared" si="88"/>
        <v>46</v>
      </c>
      <c r="J430" s="209">
        <f>K430/1000</f>
        <v>0</v>
      </c>
      <c r="K430" s="337">
        <f t="shared" si="89"/>
        <v>0</v>
      </c>
      <c r="L430" s="337">
        <f t="shared" si="89"/>
        <v>0</v>
      </c>
      <c r="M430" s="337">
        <f>L430/1000</f>
        <v>0</v>
      </c>
    </row>
    <row r="431" spans="1:13" ht="15" hidden="1">
      <c r="A431" s="208" t="s">
        <v>68</v>
      </c>
      <c r="B431" s="141">
        <v>950</v>
      </c>
      <c r="C431" s="142">
        <v>8</v>
      </c>
      <c r="D431" s="142">
        <v>1</v>
      </c>
      <c r="E431" s="116" t="s">
        <v>357</v>
      </c>
      <c r="F431" s="148" t="s">
        <v>257</v>
      </c>
      <c r="G431" s="148" t="s">
        <v>165</v>
      </c>
      <c r="H431" s="171">
        <f t="shared" si="90"/>
        <v>46000</v>
      </c>
      <c r="I431" s="209">
        <f t="shared" si="88"/>
        <v>46</v>
      </c>
      <c r="J431" s="206">
        <f>K431/1000</f>
        <v>0</v>
      </c>
      <c r="K431" s="337">
        <f t="shared" si="89"/>
        <v>0</v>
      </c>
      <c r="L431" s="337">
        <f t="shared" si="89"/>
        <v>0</v>
      </c>
      <c r="M431" s="337">
        <f>L431/1000</f>
        <v>0</v>
      </c>
    </row>
    <row r="432" spans="1:13" ht="15" hidden="1">
      <c r="A432" s="208" t="s">
        <v>176</v>
      </c>
      <c r="B432" s="141">
        <v>950</v>
      </c>
      <c r="C432" s="142">
        <v>8</v>
      </c>
      <c r="D432" s="142">
        <v>1</v>
      </c>
      <c r="E432" s="116" t="s">
        <v>357</v>
      </c>
      <c r="F432" s="148" t="s">
        <v>257</v>
      </c>
      <c r="G432" s="148" t="s">
        <v>177</v>
      </c>
      <c r="H432" s="171">
        <f t="shared" si="90"/>
        <v>46000</v>
      </c>
      <c r="I432" s="209">
        <f t="shared" si="88"/>
        <v>46</v>
      </c>
      <c r="J432" s="206"/>
      <c r="K432" s="337">
        <f t="shared" si="89"/>
        <v>0</v>
      </c>
      <c r="L432" s="337">
        <f t="shared" si="89"/>
        <v>0</v>
      </c>
      <c r="M432" s="337"/>
    </row>
    <row r="433" spans="1:13" ht="15" hidden="1">
      <c r="A433" s="208" t="s">
        <v>178</v>
      </c>
      <c r="B433" s="141">
        <v>950</v>
      </c>
      <c r="C433" s="142">
        <v>8</v>
      </c>
      <c r="D433" s="142">
        <v>1</v>
      </c>
      <c r="E433" s="116" t="s">
        <v>357</v>
      </c>
      <c r="F433" s="148" t="s">
        <v>257</v>
      </c>
      <c r="G433" s="148" t="s">
        <v>179</v>
      </c>
      <c r="H433" s="171">
        <v>46000</v>
      </c>
      <c r="I433" s="209">
        <f t="shared" si="88"/>
        <v>46</v>
      </c>
      <c r="J433" s="206">
        <f aca="true" t="shared" si="91" ref="J433:J461">K433/1000</f>
        <v>0</v>
      </c>
      <c r="K433" s="337">
        <v>0</v>
      </c>
      <c r="L433" s="337">
        <v>0</v>
      </c>
      <c r="M433" s="337">
        <f aca="true" t="shared" si="92" ref="M433:M461">L433/1000</f>
        <v>0</v>
      </c>
    </row>
    <row r="434" spans="1:13" ht="27">
      <c r="A434" s="180" t="s">
        <v>360</v>
      </c>
      <c r="B434" s="141">
        <v>950</v>
      </c>
      <c r="C434" s="142">
        <v>8</v>
      </c>
      <c r="D434" s="142">
        <v>1</v>
      </c>
      <c r="E434" s="116" t="s">
        <v>361</v>
      </c>
      <c r="F434" s="148"/>
      <c r="G434" s="148"/>
      <c r="H434" s="171">
        <f>H435</f>
        <v>50000</v>
      </c>
      <c r="I434" s="209">
        <f t="shared" si="88"/>
        <v>50</v>
      </c>
      <c r="J434" s="209">
        <f t="shared" si="91"/>
        <v>67</v>
      </c>
      <c r="K434" s="337">
        <f>K436</f>
        <v>67000</v>
      </c>
      <c r="L434" s="337">
        <f>L436</f>
        <v>68000</v>
      </c>
      <c r="M434" s="337">
        <f t="shared" si="92"/>
        <v>68</v>
      </c>
    </row>
    <row r="435" spans="1:13" ht="27">
      <c r="A435" s="208" t="s">
        <v>299</v>
      </c>
      <c r="B435" s="141">
        <v>950</v>
      </c>
      <c r="C435" s="142">
        <v>8</v>
      </c>
      <c r="D435" s="142">
        <v>1</v>
      </c>
      <c r="E435" s="116" t="s">
        <v>361</v>
      </c>
      <c r="F435" s="143">
        <v>200</v>
      </c>
      <c r="G435" s="148"/>
      <c r="H435" s="171">
        <f>H436</f>
        <v>50000</v>
      </c>
      <c r="I435" s="209">
        <f t="shared" si="88"/>
        <v>50</v>
      </c>
      <c r="J435" s="209">
        <f t="shared" si="91"/>
        <v>67</v>
      </c>
      <c r="K435" s="337">
        <f>K436</f>
        <v>67000</v>
      </c>
      <c r="L435" s="337">
        <f>L436</f>
        <v>68000</v>
      </c>
      <c r="M435" s="337">
        <f t="shared" si="92"/>
        <v>68</v>
      </c>
    </row>
    <row r="436" spans="1:13" ht="27" hidden="1">
      <c r="A436" s="208" t="s">
        <v>254</v>
      </c>
      <c r="B436" s="148" t="s">
        <v>201</v>
      </c>
      <c r="C436" s="148" t="s">
        <v>209</v>
      </c>
      <c r="D436" s="148" t="s">
        <v>163</v>
      </c>
      <c r="E436" s="116" t="s">
        <v>361</v>
      </c>
      <c r="F436" s="148" t="s">
        <v>255</v>
      </c>
      <c r="G436" s="148"/>
      <c r="H436" s="171">
        <f t="shared" si="90"/>
        <v>50000</v>
      </c>
      <c r="I436" s="209">
        <f t="shared" si="88"/>
        <v>50</v>
      </c>
      <c r="J436" s="209">
        <f t="shared" si="91"/>
        <v>67</v>
      </c>
      <c r="K436" s="337">
        <f aca="true" t="shared" si="93" ref="K436:L438">K437</f>
        <v>67000</v>
      </c>
      <c r="L436" s="337">
        <f t="shared" si="93"/>
        <v>68000</v>
      </c>
      <c r="M436" s="337">
        <f t="shared" si="92"/>
        <v>68</v>
      </c>
    </row>
    <row r="437" spans="1:13" ht="15" hidden="1">
      <c r="A437" s="208" t="s">
        <v>355</v>
      </c>
      <c r="B437" s="148" t="s">
        <v>201</v>
      </c>
      <c r="C437" s="148" t="s">
        <v>209</v>
      </c>
      <c r="D437" s="148" t="s">
        <v>163</v>
      </c>
      <c r="E437" s="116" t="s">
        <v>361</v>
      </c>
      <c r="F437" s="148" t="s">
        <v>257</v>
      </c>
      <c r="G437" s="148"/>
      <c r="H437" s="171">
        <f t="shared" si="90"/>
        <v>50000</v>
      </c>
      <c r="I437" s="209">
        <f t="shared" si="88"/>
        <v>50</v>
      </c>
      <c r="J437" s="209">
        <f t="shared" si="91"/>
        <v>67</v>
      </c>
      <c r="K437" s="337">
        <f t="shared" si="93"/>
        <v>67000</v>
      </c>
      <c r="L437" s="337">
        <f t="shared" si="93"/>
        <v>68000</v>
      </c>
      <c r="M437" s="337">
        <f t="shared" si="92"/>
        <v>68</v>
      </c>
    </row>
    <row r="438" spans="1:13" ht="15" hidden="1">
      <c r="A438" s="208" t="s">
        <v>70</v>
      </c>
      <c r="B438" s="148" t="s">
        <v>201</v>
      </c>
      <c r="C438" s="148" t="s">
        <v>209</v>
      </c>
      <c r="D438" s="148" t="s">
        <v>163</v>
      </c>
      <c r="E438" s="116" t="s">
        <v>361</v>
      </c>
      <c r="F438" s="148" t="s">
        <v>257</v>
      </c>
      <c r="G438" s="148" t="s">
        <v>188</v>
      </c>
      <c r="H438" s="171">
        <f t="shared" si="90"/>
        <v>50000</v>
      </c>
      <c r="I438" s="209">
        <f t="shared" si="88"/>
        <v>50</v>
      </c>
      <c r="J438" s="209">
        <f t="shared" si="91"/>
        <v>67</v>
      </c>
      <c r="K438" s="337">
        <f t="shared" si="93"/>
        <v>67000</v>
      </c>
      <c r="L438" s="337">
        <f t="shared" si="93"/>
        <v>68000</v>
      </c>
      <c r="M438" s="337">
        <f t="shared" si="92"/>
        <v>68</v>
      </c>
    </row>
    <row r="439" spans="1:13" ht="15" hidden="1">
      <c r="A439" s="211" t="s">
        <v>191</v>
      </c>
      <c r="B439" s="148" t="s">
        <v>201</v>
      </c>
      <c r="C439" s="148" t="s">
        <v>209</v>
      </c>
      <c r="D439" s="148" t="s">
        <v>163</v>
      </c>
      <c r="E439" s="116" t="s">
        <v>361</v>
      </c>
      <c r="F439" s="148" t="s">
        <v>257</v>
      </c>
      <c r="G439" s="148" t="s">
        <v>192</v>
      </c>
      <c r="H439" s="171">
        <f>H440</f>
        <v>50000</v>
      </c>
      <c r="I439" s="209">
        <f t="shared" si="88"/>
        <v>50</v>
      </c>
      <c r="J439" s="209">
        <f t="shared" si="91"/>
        <v>67</v>
      </c>
      <c r="K439" s="337">
        <f>K440</f>
        <v>67000</v>
      </c>
      <c r="L439" s="337">
        <f>L440</f>
        <v>68000</v>
      </c>
      <c r="M439" s="337">
        <f t="shared" si="92"/>
        <v>68</v>
      </c>
    </row>
    <row r="440" spans="1:13" ht="15" hidden="1">
      <c r="A440" s="208" t="s">
        <v>191</v>
      </c>
      <c r="B440" s="148" t="s">
        <v>201</v>
      </c>
      <c r="C440" s="148" t="s">
        <v>209</v>
      </c>
      <c r="D440" s="148" t="s">
        <v>163</v>
      </c>
      <c r="E440" s="116" t="s">
        <v>361</v>
      </c>
      <c r="F440" s="148" t="s">
        <v>257</v>
      </c>
      <c r="G440" s="148" t="s">
        <v>317</v>
      </c>
      <c r="H440" s="171">
        <v>50000</v>
      </c>
      <c r="I440" s="209">
        <f t="shared" si="88"/>
        <v>50</v>
      </c>
      <c r="J440" s="209">
        <f t="shared" si="91"/>
        <v>67</v>
      </c>
      <c r="K440" s="337">
        <v>67000</v>
      </c>
      <c r="L440" s="337">
        <v>68000</v>
      </c>
      <c r="M440" s="337">
        <f t="shared" si="92"/>
        <v>68</v>
      </c>
    </row>
    <row r="441" spans="1:13" ht="66">
      <c r="A441" s="140" t="s">
        <v>463</v>
      </c>
      <c r="B441" s="219">
        <v>950</v>
      </c>
      <c r="C441" s="148" t="s">
        <v>209</v>
      </c>
      <c r="D441" s="148" t="s">
        <v>163</v>
      </c>
      <c r="E441" s="213">
        <v>8600000000</v>
      </c>
      <c r="F441" s="214" t="s">
        <v>11</v>
      </c>
      <c r="G441" s="221"/>
      <c r="H441" s="172">
        <f aca="true" t="shared" si="94" ref="H441:H447">H442</f>
        <v>3000</v>
      </c>
      <c r="I441" s="209">
        <f t="shared" si="88"/>
        <v>3</v>
      </c>
      <c r="J441" s="209">
        <f t="shared" si="91"/>
        <v>3</v>
      </c>
      <c r="K441" s="339">
        <f aca="true" t="shared" si="95" ref="K441:L447">K442</f>
        <v>3000</v>
      </c>
      <c r="L441" s="339">
        <f t="shared" si="95"/>
        <v>0</v>
      </c>
      <c r="M441" s="337">
        <f t="shared" si="92"/>
        <v>0</v>
      </c>
    </row>
    <row r="442" spans="1:13" ht="27">
      <c r="A442" s="140" t="s">
        <v>565</v>
      </c>
      <c r="B442" s="148" t="s">
        <v>201</v>
      </c>
      <c r="C442" s="148" t="s">
        <v>209</v>
      </c>
      <c r="D442" s="148" t="s">
        <v>163</v>
      </c>
      <c r="E442" s="213">
        <v>8600107000</v>
      </c>
      <c r="F442" s="214" t="s">
        <v>11</v>
      </c>
      <c r="G442" s="221"/>
      <c r="H442" s="172">
        <f t="shared" si="94"/>
        <v>3000</v>
      </c>
      <c r="I442" s="209">
        <f t="shared" si="88"/>
        <v>3</v>
      </c>
      <c r="J442" s="209">
        <f t="shared" si="91"/>
        <v>3</v>
      </c>
      <c r="K442" s="339">
        <f t="shared" si="95"/>
        <v>3000</v>
      </c>
      <c r="L442" s="339">
        <f t="shared" si="95"/>
        <v>0</v>
      </c>
      <c r="M442" s="337">
        <f t="shared" si="92"/>
        <v>0</v>
      </c>
    </row>
    <row r="443" spans="1:13" ht="27">
      <c r="A443" s="158" t="s">
        <v>362</v>
      </c>
      <c r="B443" s="148" t="s">
        <v>201</v>
      </c>
      <c r="C443" s="148" t="s">
        <v>209</v>
      </c>
      <c r="D443" s="148" t="s">
        <v>163</v>
      </c>
      <c r="E443" s="213">
        <v>8600107009</v>
      </c>
      <c r="F443" s="214" t="s">
        <v>11</v>
      </c>
      <c r="G443" s="148"/>
      <c r="H443" s="171">
        <f t="shared" si="94"/>
        <v>3000</v>
      </c>
      <c r="I443" s="209">
        <f t="shared" si="88"/>
        <v>3</v>
      </c>
      <c r="J443" s="209">
        <f t="shared" si="91"/>
        <v>3</v>
      </c>
      <c r="K443" s="337">
        <f t="shared" si="95"/>
        <v>3000</v>
      </c>
      <c r="L443" s="337">
        <f t="shared" si="95"/>
        <v>0</v>
      </c>
      <c r="M443" s="337">
        <f t="shared" si="92"/>
        <v>0</v>
      </c>
    </row>
    <row r="444" spans="1:13" ht="27">
      <c r="A444" s="140" t="s">
        <v>299</v>
      </c>
      <c r="B444" s="148" t="s">
        <v>201</v>
      </c>
      <c r="C444" s="148" t="s">
        <v>209</v>
      </c>
      <c r="D444" s="148" t="s">
        <v>163</v>
      </c>
      <c r="E444" s="213">
        <v>8600107009</v>
      </c>
      <c r="F444" s="214" t="s">
        <v>165</v>
      </c>
      <c r="G444" s="148"/>
      <c r="H444" s="171">
        <f t="shared" si="94"/>
        <v>3000</v>
      </c>
      <c r="I444" s="209">
        <f t="shared" si="88"/>
        <v>3</v>
      </c>
      <c r="J444" s="209">
        <f t="shared" si="91"/>
        <v>3</v>
      </c>
      <c r="K444" s="337">
        <f t="shared" si="95"/>
        <v>3000</v>
      </c>
      <c r="L444" s="337">
        <f t="shared" si="95"/>
        <v>0</v>
      </c>
      <c r="M444" s="337">
        <f t="shared" si="92"/>
        <v>0</v>
      </c>
    </row>
    <row r="445" spans="1:13" ht="27" hidden="1">
      <c r="A445" s="208" t="s">
        <v>254</v>
      </c>
      <c r="B445" s="148" t="s">
        <v>201</v>
      </c>
      <c r="C445" s="148" t="s">
        <v>209</v>
      </c>
      <c r="D445" s="148" t="s">
        <v>163</v>
      </c>
      <c r="E445" s="213">
        <v>8600107009</v>
      </c>
      <c r="F445" s="148" t="s">
        <v>255</v>
      </c>
      <c r="G445" s="148"/>
      <c r="H445" s="171">
        <f t="shared" si="94"/>
        <v>3000</v>
      </c>
      <c r="I445" s="206">
        <f t="shared" si="88"/>
        <v>3</v>
      </c>
      <c r="J445" s="206">
        <f t="shared" si="91"/>
        <v>3</v>
      </c>
      <c r="K445" s="337">
        <f t="shared" si="95"/>
        <v>3000</v>
      </c>
      <c r="L445" s="337">
        <f t="shared" si="95"/>
        <v>0</v>
      </c>
      <c r="M445" s="337">
        <f t="shared" si="92"/>
        <v>0</v>
      </c>
    </row>
    <row r="446" spans="1:13" ht="15" hidden="1">
      <c r="A446" s="208" t="s">
        <v>355</v>
      </c>
      <c r="B446" s="148" t="s">
        <v>201</v>
      </c>
      <c r="C446" s="148" t="s">
        <v>209</v>
      </c>
      <c r="D446" s="148" t="s">
        <v>163</v>
      </c>
      <c r="E446" s="213">
        <v>8600107009</v>
      </c>
      <c r="F446" s="148" t="s">
        <v>257</v>
      </c>
      <c r="G446" s="148"/>
      <c r="H446" s="171">
        <f t="shared" si="94"/>
        <v>3000</v>
      </c>
      <c r="I446" s="206">
        <f t="shared" si="88"/>
        <v>3</v>
      </c>
      <c r="J446" s="206">
        <f t="shared" si="91"/>
        <v>3</v>
      </c>
      <c r="K446" s="337">
        <f t="shared" si="95"/>
        <v>3000</v>
      </c>
      <c r="L446" s="337">
        <f t="shared" si="95"/>
        <v>0</v>
      </c>
      <c r="M446" s="337">
        <f t="shared" si="92"/>
        <v>0</v>
      </c>
    </row>
    <row r="447" spans="1:13" ht="15" hidden="1">
      <c r="A447" s="208" t="s">
        <v>70</v>
      </c>
      <c r="B447" s="148" t="s">
        <v>201</v>
      </c>
      <c r="C447" s="148" t="s">
        <v>209</v>
      </c>
      <c r="D447" s="148" t="s">
        <v>163</v>
      </c>
      <c r="E447" s="213">
        <v>8600107009</v>
      </c>
      <c r="F447" s="148" t="s">
        <v>257</v>
      </c>
      <c r="G447" s="148" t="s">
        <v>188</v>
      </c>
      <c r="H447" s="171">
        <f t="shared" si="94"/>
        <v>3000</v>
      </c>
      <c r="I447" s="206">
        <f t="shared" si="88"/>
        <v>3</v>
      </c>
      <c r="J447" s="206">
        <f t="shared" si="91"/>
        <v>3</v>
      </c>
      <c r="K447" s="337">
        <f t="shared" si="95"/>
        <v>3000</v>
      </c>
      <c r="L447" s="337">
        <f t="shared" si="95"/>
        <v>0</v>
      </c>
      <c r="M447" s="337">
        <f t="shared" si="92"/>
        <v>0</v>
      </c>
    </row>
    <row r="448" spans="1:13" ht="15" hidden="1">
      <c r="A448" s="208" t="s">
        <v>189</v>
      </c>
      <c r="B448" s="148" t="s">
        <v>201</v>
      </c>
      <c r="C448" s="148" t="s">
        <v>209</v>
      </c>
      <c r="D448" s="148" t="s">
        <v>163</v>
      </c>
      <c r="E448" s="213">
        <v>8600107009</v>
      </c>
      <c r="F448" s="148" t="s">
        <v>257</v>
      </c>
      <c r="G448" s="148" t="s">
        <v>190</v>
      </c>
      <c r="H448" s="171">
        <v>3000</v>
      </c>
      <c r="I448" s="206">
        <f t="shared" si="88"/>
        <v>3</v>
      </c>
      <c r="J448" s="206">
        <f t="shared" si="91"/>
        <v>3</v>
      </c>
      <c r="K448" s="337">
        <v>3000</v>
      </c>
      <c r="L448" s="337">
        <v>0</v>
      </c>
      <c r="M448" s="337">
        <f t="shared" si="92"/>
        <v>0</v>
      </c>
    </row>
    <row r="449" spans="1:13" ht="15">
      <c r="A449" s="207" t="s">
        <v>75</v>
      </c>
      <c r="B449" s="203" t="s">
        <v>201</v>
      </c>
      <c r="C449" s="203" t="s">
        <v>213</v>
      </c>
      <c r="D449" s="203"/>
      <c r="E449" s="203"/>
      <c r="F449" s="203"/>
      <c r="G449" s="203"/>
      <c r="H449" s="201">
        <f aca="true" t="shared" si="96" ref="H449:H456">H450</f>
        <v>194028</v>
      </c>
      <c r="I449" s="206">
        <f t="shared" si="88"/>
        <v>194.028</v>
      </c>
      <c r="J449" s="206">
        <f t="shared" si="91"/>
        <v>194.028</v>
      </c>
      <c r="K449" s="336">
        <f aca="true" t="shared" si="97" ref="K449:L456">K450</f>
        <v>194028</v>
      </c>
      <c r="L449" s="336">
        <f t="shared" si="97"/>
        <v>194028</v>
      </c>
      <c r="M449" s="336">
        <f t="shared" si="92"/>
        <v>194.028</v>
      </c>
    </row>
    <row r="450" spans="1:13" ht="15">
      <c r="A450" s="207" t="s">
        <v>214</v>
      </c>
      <c r="B450" s="203" t="s">
        <v>201</v>
      </c>
      <c r="C450" s="203" t="s">
        <v>213</v>
      </c>
      <c r="D450" s="203" t="s">
        <v>163</v>
      </c>
      <c r="E450" s="203"/>
      <c r="F450" s="203"/>
      <c r="G450" s="203"/>
      <c r="H450" s="201">
        <f t="shared" si="96"/>
        <v>194028</v>
      </c>
      <c r="I450" s="206">
        <f t="shared" si="88"/>
        <v>194.028</v>
      </c>
      <c r="J450" s="206">
        <f t="shared" si="91"/>
        <v>194.028</v>
      </c>
      <c r="K450" s="336">
        <f t="shared" si="97"/>
        <v>194028</v>
      </c>
      <c r="L450" s="336">
        <f t="shared" si="97"/>
        <v>194028</v>
      </c>
      <c r="M450" s="336">
        <f t="shared" si="92"/>
        <v>194.028</v>
      </c>
    </row>
    <row r="451" spans="1:13" ht="17.25" customHeight="1">
      <c r="A451" s="208" t="s">
        <v>461</v>
      </c>
      <c r="B451" s="148" t="s">
        <v>201</v>
      </c>
      <c r="C451" s="148" t="s">
        <v>213</v>
      </c>
      <c r="D451" s="148" t="s">
        <v>163</v>
      </c>
      <c r="E451" s="148" t="s">
        <v>5</v>
      </c>
      <c r="F451" s="148"/>
      <c r="G451" s="148"/>
      <c r="H451" s="171">
        <f t="shared" si="96"/>
        <v>194028</v>
      </c>
      <c r="I451" s="209">
        <f t="shared" si="88"/>
        <v>194.028</v>
      </c>
      <c r="J451" s="209">
        <f t="shared" si="91"/>
        <v>194.028</v>
      </c>
      <c r="K451" s="337">
        <f t="shared" si="97"/>
        <v>194028</v>
      </c>
      <c r="L451" s="337">
        <f t="shared" si="97"/>
        <v>194028</v>
      </c>
      <c r="M451" s="337">
        <f t="shared" si="92"/>
        <v>194.028</v>
      </c>
    </row>
    <row r="452" spans="1:13" ht="15">
      <c r="A452" s="208" t="s">
        <v>215</v>
      </c>
      <c r="B452" s="148" t="s">
        <v>201</v>
      </c>
      <c r="C452" s="148" t="s">
        <v>213</v>
      </c>
      <c r="D452" s="148" t="s">
        <v>163</v>
      </c>
      <c r="E452" s="148" t="s">
        <v>450</v>
      </c>
      <c r="F452" s="148"/>
      <c r="G452" s="148"/>
      <c r="H452" s="171">
        <f t="shared" si="96"/>
        <v>194028</v>
      </c>
      <c r="I452" s="209">
        <f t="shared" si="88"/>
        <v>194.028</v>
      </c>
      <c r="J452" s="209">
        <f t="shared" si="91"/>
        <v>194.028</v>
      </c>
      <c r="K452" s="337">
        <f t="shared" si="97"/>
        <v>194028</v>
      </c>
      <c r="L452" s="337">
        <f t="shared" si="97"/>
        <v>194028</v>
      </c>
      <c r="M452" s="337">
        <f t="shared" si="92"/>
        <v>194.028</v>
      </c>
    </row>
    <row r="453" spans="1:13" ht="53.25">
      <c r="A453" s="208" t="s">
        <v>462</v>
      </c>
      <c r="B453" s="148" t="s">
        <v>201</v>
      </c>
      <c r="C453" s="148" t="s">
        <v>213</v>
      </c>
      <c r="D453" s="148" t="s">
        <v>163</v>
      </c>
      <c r="E453" s="148" t="s">
        <v>449</v>
      </c>
      <c r="F453" s="148"/>
      <c r="G453" s="148"/>
      <c r="H453" s="171">
        <f t="shared" si="96"/>
        <v>194028</v>
      </c>
      <c r="I453" s="209">
        <f t="shared" si="88"/>
        <v>194.028</v>
      </c>
      <c r="J453" s="209">
        <f t="shared" si="91"/>
        <v>194.028</v>
      </c>
      <c r="K453" s="337">
        <f t="shared" si="97"/>
        <v>194028</v>
      </c>
      <c r="L453" s="337">
        <f t="shared" si="97"/>
        <v>194028</v>
      </c>
      <c r="M453" s="337">
        <f t="shared" si="92"/>
        <v>194.028</v>
      </c>
    </row>
    <row r="454" spans="1:13" ht="15">
      <c r="A454" s="208" t="s">
        <v>272</v>
      </c>
      <c r="B454" s="148" t="s">
        <v>201</v>
      </c>
      <c r="C454" s="148" t="s">
        <v>213</v>
      </c>
      <c r="D454" s="148" t="s">
        <v>163</v>
      </c>
      <c r="E454" s="148" t="s">
        <v>449</v>
      </c>
      <c r="F454" s="148" t="s">
        <v>188</v>
      </c>
      <c r="G454" s="148"/>
      <c r="H454" s="171">
        <f t="shared" si="96"/>
        <v>194028</v>
      </c>
      <c r="I454" s="209">
        <f t="shared" si="88"/>
        <v>194.028</v>
      </c>
      <c r="J454" s="209">
        <f t="shared" si="91"/>
        <v>194.028</v>
      </c>
      <c r="K454" s="337">
        <f t="shared" si="97"/>
        <v>194028</v>
      </c>
      <c r="L454" s="337">
        <f t="shared" si="97"/>
        <v>194028</v>
      </c>
      <c r="M454" s="337">
        <f t="shared" si="92"/>
        <v>194.028</v>
      </c>
    </row>
    <row r="455" spans="1:13" ht="15" hidden="1">
      <c r="A455" s="208" t="s">
        <v>273</v>
      </c>
      <c r="B455" s="148" t="s">
        <v>201</v>
      </c>
      <c r="C455" s="148" t="s">
        <v>213</v>
      </c>
      <c r="D455" s="148" t="s">
        <v>163</v>
      </c>
      <c r="E455" s="148" t="s">
        <v>449</v>
      </c>
      <c r="F455" s="148" t="s">
        <v>190</v>
      </c>
      <c r="G455" s="148"/>
      <c r="H455" s="171">
        <f t="shared" si="96"/>
        <v>194028</v>
      </c>
      <c r="I455" s="206">
        <f t="shared" si="88"/>
        <v>194.028</v>
      </c>
      <c r="J455" s="206">
        <f t="shared" si="91"/>
        <v>194.028</v>
      </c>
      <c r="K455" s="337">
        <f t="shared" si="97"/>
        <v>194028</v>
      </c>
      <c r="L455" s="337">
        <f t="shared" si="97"/>
        <v>194028</v>
      </c>
      <c r="M455" s="337">
        <f t="shared" si="92"/>
        <v>194.028</v>
      </c>
    </row>
    <row r="456" spans="1:13" ht="27" hidden="1">
      <c r="A456" s="208" t="s">
        <v>274</v>
      </c>
      <c r="B456" s="148" t="s">
        <v>201</v>
      </c>
      <c r="C456" s="148" t="s">
        <v>213</v>
      </c>
      <c r="D456" s="148" t="s">
        <v>163</v>
      </c>
      <c r="E456" s="148" t="s">
        <v>449</v>
      </c>
      <c r="F456" s="148" t="s">
        <v>275</v>
      </c>
      <c r="G456" s="148"/>
      <c r="H456" s="171">
        <f t="shared" si="96"/>
        <v>194028</v>
      </c>
      <c r="I456" s="206">
        <f t="shared" si="88"/>
        <v>194.028</v>
      </c>
      <c r="J456" s="206">
        <f t="shared" si="91"/>
        <v>194.028</v>
      </c>
      <c r="K456" s="337">
        <f t="shared" si="97"/>
        <v>194028</v>
      </c>
      <c r="L456" s="337">
        <f t="shared" si="97"/>
        <v>194028</v>
      </c>
      <c r="M456" s="337">
        <f t="shared" si="92"/>
        <v>194.028</v>
      </c>
    </row>
    <row r="457" spans="1:13" ht="15" hidden="1">
      <c r="A457" s="208" t="s">
        <v>68</v>
      </c>
      <c r="B457" s="148" t="s">
        <v>201</v>
      </c>
      <c r="C457" s="148" t="s">
        <v>213</v>
      </c>
      <c r="D457" s="148" t="s">
        <v>163</v>
      </c>
      <c r="E457" s="148" t="s">
        <v>449</v>
      </c>
      <c r="F457" s="148" t="s">
        <v>275</v>
      </c>
      <c r="G457" s="148" t="s">
        <v>165</v>
      </c>
      <c r="H457" s="171">
        <f>H460+H458</f>
        <v>194028</v>
      </c>
      <c r="I457" s="206">
        <f t="shared" si="88"/>
        <v>194.028</v>
      </c>
      <c r="J457" s="206">
        <f t="shared" si="91"/>
        <v>194.028</v>
      </c>
      <c r="K457" s="337">
        <f>K460</f>
        <v>194028</v>
      </c>
      <c r="L457" s="337">
        <f>L460</f>
        <v>194028</v>
      </c>
      <c r="M457" s="337">
        <f t="shared" si="92"/>
        <v>194.028</v>
      </c>
    </row>
    <row r="458" spans="1:13" ht="15" hidden="1">
      <c r="A458" s="208" t="s">
        <v>176</v>
      </c>
      <c r="B458" s="148" t="s">
        <v>201</v>
      </c>
      <c r="C458" s="148" t="s">
        <v>213</v>
      </c>
      <c r="D458" s="148" t="s">
        <v>163</v>
      </c>
      <c r="E458" s="148" t="s">
        <v>449</v>
      </c>
      <c r="F458" s="148" t="s">
        <v>275</v>
      </c>
      <c r="G458" s="148" t="s">
        <v>177</v>
      </c>
      <c r="H458" s="171">
        <f>H459</f>
        <v>0</v>
      </c>
      <c r="I458" s="206">
        <f t="shared" si="88"/>
        <v>0</v>
      </c>
      <c r="J458" s="206">
        <f t="shared" si="91"/>
        <v>0</v>
      </c>
      <c r="K458" s="337"/>
      <c r="L458" s="337"/>
      <c r="M458" s="337">
        <f t="shared" si="92"/>
        <v>0</v>
      </c>
    </row>
    <row r="459" spans="1:13" ht="15" hidden="1">
      <c r="A459" s="208" t="s">
        <v>184</v>
      </c>
      <c r="B459" s="148" t="s">
        <v>201</v>
      </c>
      <c r="C459" s="148" t="s">
        <v>213</v>
      </c>
      <c r="D459" s="148" t="s">
        <v>163</v>
      </c>
      <c r="E459" s="148" t="s">
        <v>449</v>
      </c>
      <c r="F459" s="148" t="s">
        <v>275</v>
      </c>
      <c r="G459" s="148" t="s">
        <v>185</v>
      </c>
      <c r="H459" s="171"/>
      <c r="I459" s="206"/>
      <c r="J459" s="206">
        <f t="shared" si="91"/>
        <v>0</v>
      </c>
      <c r="K459" s="337"/>
      <c r="L459" s="337"/>
      <c r="M459" s="337">
        <f t="shared" si="92"/>
        <v>0</v>
      </c>
    </row>
    <row r="460" spans="1:13" ht="15" hidden="1">
      <c r="A460" s="208" t="s">
        <v>172</v>
      </c>
      <c r="B460" s="148" t="s">
        <v>201</v>
      </c>
      <c r="C460" s="148" t="s">
        <v>213</v>
      </c>
      <c r="D460" s="148" t="s">
        <v>163</v>
      </c>
      <c r="E460" s="148" t="s">
        <v>449</v>
      </c>
      <c r="F460" s="148" t="s">
        <v>275</v>
      </c>
      <c r="G460" s="148" t="s">
        <v>76</v>
      </c>
      <c r="H460" s="171">
        <f>H461</f>
        <v>194028</v>
      </c>
      <c r="I460" s="206">
        <f aca="true" t="shared" si="98" ref="I460:I471">H460/1000</f>
        <v>194.028</v>
      </c>
      <c r="J460" s="206">
        <f t="shared" si="91"/>
        <v>194.028</v>
      </c>
      <c r="K460" s="337">
        <f>K461</f>
        <v>194028</v>
      </c>
      <c r="L460" s="337">
        <f>L461</f>
        <v>194028</v>
      </c>
      <c r="M460" s="337">
        <f t="shared" si="92"/>
        <v>194.028</v>
      </c>
    </row>
    <row r="461" spans="1:13" ht="24.75" customHeight="1" hidden="1">
      <c r="A461" s="158" t="s">
        <v>332</v>
      </c>
      <c r="B461" s="148" t="s">
        <v>201</v>
      </c>
      <c r="C461" s="148" t="s">
        <v>213</v>
      </c>
      <c r="D461" s="148" t="s">
        <v>163</v>
      </c>
      <c r="E461" s="148" t="s">
        <v>449</v>
      </c>
      <c r="F461" s="148" t="s">
        <v>275</v>
      </c>
      <c r="G461" s="148" t="s">
        <v>333</v>
      </c>
      <c r="H461" s="171">
        <v>194028</v>
      </c>
      <c r="I461" s="206">
        <f t="shared" si="98"/>
        <v>194.028</v>
      </c>
      <c r="J461" s="206">
        <f t="shared" si="91"/>
        <v>194.028</v>
      </c>
      <c r="K461" s="337">
        <v>194028</v>
      </c>
      <c r="L461" s="337">
        <v>194028</v>
      </c>
      <c r="M461" s="337">
        <f t="shared" si="92"/>
        <v>194.028</v>
      </c>
    </row>
    <row r="462" spans="1:13" ht="18" customHeight="1" hidden="1">
      <c r="A462" s="122" t="s">
        <v>300</v>
      </c>
      <c r="B462" s="148" t="s">
        <v>201</v>
      </c>
      <c r="C462" s="126" t="s">
        <v>194</v>
      </c>
      <c r="D462" s="126"/>
      <c r="E462" s="126"/>
      <c r="F462" s="148"/>
      <c r="G462" s="148"/>
      <c r="H462" s="171">
        <f aca="true" t="shared" si="99" ref="H462:H469">H463</f>
        <v>0</v>
      </c>
      <c r="I462" s="206">
        <f t="shared" si="98"/>
        <v>0</v>
      </c>
      <c r="J462" s="206"/>
      <c r="K462" s="337">
        <v>0</v>
      </c>
      <c r="L462" s="337">
        <v>0</v>
      </c>
      <c r="M462" s="337"/>
    </row>
    <row r="463" spans="1:13" ht="14.25" customHeight="1" hidden="1">
      <c r="A463" s="123" t="s">
        <v>212</v>
      </c>
      <c r="B463" s="148" t="s">
        <v>201</v>
      </c>
      <c r="C463" s="127" t="s">
        <v>194</v>
      </c>
      <c r="D463" s="127" t="s">
        <v>163</v>
      </c>
      <c r="E463" s="127"/>
      <c r="F463" s="148"/>
      <c r="G463" s="148"/>
      <c r="H463" s="171">
        <f t="shared" si="99"/>
        <v>0</v>
      </c>
      <c r="I463" s="206">
        <f t="shared" si="98"/>
        <v>0</v>
      </c>
      <c r="J463" s="206"/>
      <c r="K463" s="337">
        <v>0</v>
      </c>
      <c r="L463" s="337">
        <v>0</v>
      </c>
      <c r="M463" s="337"/>
    </row>
    <row r="464" spans="1:13" ht="24.75" customHeight="1" hidden="1">
      <c r="A464" s="125" t="s">
        <v>301</v>
      </c>
      <c r="B464" s="148" t="s">
        <v>201</v>
      </c>
      <c r="C464" s="127" t="s">
        <v>194</v>
      </c>
      <c r="D464" s="127" t="s">
        <v>163</v>
      </c>
      <c r="E464" s="127" t="s">
        <v>303</v>
      </c>
      <c r="F464" s="148"/>
      <c r="G464" s="148"/>
      <c r="H464" s="171">
        <f t="shared" si="99"/>
        <v>0</v>
      </c>
      <c r="I464" s="206">
        <f t="shared" si="98"/>
        <v>0</v>
      </c>
      <c r="J464" s="206"/>
      <c r="K464" s="337">
        <v>0</v>
      </c>
      <c r="L464" s="337">
        <v>0</v>
      </c>
      <c r="M464" s="337"/>
    </row>
    <row r="465" spans="1:13" ht="24.75" customHeight="1" hidden="1">
      <c r="A465" s="125" t="s">
        <v>301</v>
      </c>
      <c r="B465" s="148" t="s">
        <v>201</v>
      </c>
      <c r="C465" s="127" t="s">
        <v>194</v>
      </c>
      <c r="D465" s="127" t="s">
        <v>163</v>
      </c>
      <c r="E465" s="127" t="s">
        <v>304</v>
      </c>
      <c r="F465" s="148"/>
      <c r="G465" s="148"/>
      <c r="H465" s="171">
        <f t="shared" si="99"/>
        <v>0</v>
      </c>
      <c r="I465" s="206">
        <f t="shared" si="98"/>
        <v>0</v>
      </c>
      <c r="J465" s="206"/>
      <c r="K465" s="337">
        <v>0</v>
      </c>
      <c r="L465" s="337">
        <v>0</v>
      </c>
      <c r="M465" s="337"/>
    </row>
    <row r="466" spans="1:13" ht="24.75" customHeight="1" hidden="1">
      <c r="A466" s="124" t="s">
        <v>302</v>
      </c>
      <c r="B466" s="148" t="s">
        <v>201</v>
      </c>
      <c r="C466" s="127" t="s">
        <v>194</v>
      </c>
      <c r="D466" s="127" t="s">
        <v>163</v>
      </c>
      <c r="E466" s="127" t="s">
        <v>305</v>
      </c>
      <c r="F466" s="148"/>
      <c r="G466" s="148"/>
      <c r="H466" s="171">
        <f t="shared" si="99"/>
        <v>0</v>
      </c>
      <c r="I466" s="206">
        <f t="shared" si="98"/>
        <v>0</v>
      </c>
      <c r="J466" s="206"/>
      <c r="K466" s="337">
        <v>0</v>
      </c>
      <c r="L466" s="337">
        <v>0</v>
      </c>
      <c r="M466" s="337"/>
    </row>
    <row r="467" spans="1:13" ht="24.75" customHeight="1" hidden="1">
      <c r="A467" s="124" t="s">
        <v>299</v>
      </c>
      <c r="B467" s="148" t="s">
        <v>201</v>
      </c>
      <c r="C467" s="127" t="s">
        <v>194</v>
      </c>
      <c r="D467" s="127" t="s">
        <v>163</v>
      </c>
      <c r="E467" s="127" t="s">
        <v>305</v>
      </c>
      <c r="F467" s="148" t="s">
        <v>165</v>
      </c>
      <c r="G467" s="148"/>
      <c r="H467" s="171">
        <f t="shared" si="99"/>
        <v>0</v>
      </c>
      <c r="I467" s="206">
        <f t="shared" si="98"/>
        <v>0</v>
      </c>
      <c r="J467" s="206"/>
      <c r="K467" s="337">
        <v>0</v>
      </c>
      <c r="L467" s="337">
        <v>0</v>
      </c>
      <c r="M467" s="337"/>
    </row>
    <row r="468" spans="1:13" ht="24.75" customHeight="1" hidden="1">
      <c r="A468" s="208" t="s">
        <v>254</v>
      </c>
      <c r="B468" s="148" t="s">
        <v>201</v>
      </c>
      <c r="C468" s="127" t="s">
        <v>194</v>
      </c>
      <c r="D468" s="127" t="s">
        <v>163</v>
      </c>
      <c r="E468" s="127" t="s">
        <v>305</v>
      </c>
      <c r="F468" s="148" t="s">
        <v>177</v>
      </c>
      <c r="G468" s="148"/>
      <c r="H468" s="171">
        <f t="shared" si="99"/>
        <v>0</v>
      </c>
      <c r="I468" s="206">
        <f t="shared" si="98"/>
        <v>0</v>
      </c>
      <c r="J468" s="206"/>
      <c r="K468" s="337">
        <v>0</v>
      </c>
      <c r="L468" s="337">
        <v>0</v>
      </c>
      <c r="M468" s="337"/>
    </row>
    <row r="469" spans="1:13" ht="24.75" customHeight="1" hidden="1">
      <c r="A469" s="208" t="s">
        <v>256</v>
      </c>
      <c r="B469" s="148" t="s">
        <v>201</v>
      </c>
      <c r="C469" s="127" t="s">
        <v>194</v>
      </c>
      <c r="D469" s="127" t="s">
        <v>163</v>
      </c>
      <c r="E469" s="127" t="s">
        <v>305</v>
      </c>
      <c r="F469" s="148" t="s">
        <v>257</v>
      </c>
      <c r="G469" s="148"/>
      <c r="H469" s="171">
        <f t="shared" si="99"/>
        <v>0</v>
      </c>
      <c r="I469" s="206">
        <f t="shared" si="98"/>
        <v>0</v>
      </c>
      <c r="J469" s="206"/>
      <c r="K469" s="337">
        <v>0</v>
      </c>
      <c r="L469" s="337">
        <v>0</v>
      </c>
      <c r="M469" s="337"/>
    </row>
    <row r="470" spans="1:13" ht="13.5" customHeight="1" hidden="1">
      <c r="A470" s="208" t="s">
        <v>68</v>
      </c>
      <c r="B470" s="148" t="s">
        <v>201</v>
      </c>
      <c r="C470" s="127" t="s">
        <v>194</v>
      </c>
      <c r="D470" s="127" t="s">
        <v>163</v>
      </c>
      <c r="E470" s="127" t="s">
        <v>305</v>
      </c>
      <c r="F470" s="148" t="s">
        <v>257</v>
      </c>
      <c r="G470" s="148" t="s">
        <v>165</v>
      </c>
      <c r="H470" s="171">
        <f>H473+H471</f>
        <v>0</v>
      </c>
      <c r="I470" s="206">
        <f t="shared" si="98"/>
        <v>0</v>
      </c>
      <c r="J470" s="206"/>
      <c r="K470" s="337">
        <v>0</v>
      </c>
      <c r="L470" s="337">
        <v>0</v>
      </c>
      <c r="M470" s="337"/>
    </row>
    <row r="471" spans="1:13" ht="13.5" customHeight="1" hidden="1">
      <c r="A471" s="208" t="s">
        <v>176</v>
      </c>
      <c r="B471" s="148" t="s">
        <v>201</v>
      </c>
      <c r="C471" s="127" t="s">
        <v>194</v>
      </c>
      <c r="D471" s="127" t="s">
        <v>163</v>
      </c>
      <c r="E471" s="127" t="s">
        <v>305</v>
      </c>
      <c r="F471" s="148"/>
      <c r="G471" s="148" t="s">
        <v>177</v>
      </c>
      <c r="H471" s="171">
        <f>H472</f>
        <v>0</v>
      </c>
      <c r="I471" s="206">
        <f t="shared" si="98"/>
        <v>0</v>
      </c>
      <c r="J471" s="206"/>
      <c r="K471" s="337"/>
      <c r="L471" s="337"/>
      <c r="M471" s="337"/>
    </row>
    <row r="472" spans="1:13" ht="13.5" customHeight="1" hidden="1">
      <c r="A472" s="208" t="s">
        <v>318</v>
      </c>
      <c r="B472" s="148"/>
      <c r="C472" s="127"/>
      <c r="D472" s="127"/>
      <c r="E472" s="127"/>
      <c r="F472" s="148"/>
      <c r="G472" s="148" t="s">
        <v>319</v>
      </c>
      <c r="H472" s="171">
        <v>0</v>
      </c>
      <c r="I472" s="206"/>
      <c r="J472" s="206"/>
      <c r="K472" s="337"/>
      <c r="L472" s="337"/>
      <c r="M472" s="337"/>
    </row>
    <row r="473" spans="1:13" ht="15.75" customHeight="1" hidden="1">
      <c r="A473" s="208" t="s">
        <v>70</v>
      </c>
      <c r="B473" s="148" t="s">
        <v>201</v>
      </c>
      <c r="C473" s="127" t="s">
        <v>194</v>
      </c>
      <c r="D473" s="127" t="s">
        <v>163</v>
      </c>
      <c r="E473" s="127" t="s">
        <v>305</v>
      </c>
      <c r="F473" s="148" t="s">
        <v>257</v>
      </c>
      <c r="G473" s="148" t="s">
        <v>188</v>
      </c>
      <c r="H473" s="171">
        <f>H474</f>
        <v>0</v>
      </c>
      <c r="I473" s="206">
        <f aca="true" t="shared" si="100" ref="I473:I498">H473/1000</f>
        <v>0</v>
      </c>
      <c r="J473" s="206"/>
      <c r="K473" s="337">
        <v>0</v>
      </c>
      <c r="L473" s="337">
        <v>0</v>
      </c>
      <c r="M473" s="337"/>
    </row>
    <row r="474" spans="1:13" ht="14.25" customHeight="1" hidden="1">
      <c r="A474" s="208" t="s">
        <v>191</v>
      </c>
      <c r="B474" s="148" t="s">
        <v>201</v>
      </c>
      <c r="C474" s="127" t="s">
        <v>194</v>
      </c>
      <c r="D474" s="127" t="s">
        <v>163</v>
      </c>
      <c r="E474" s="127" t="s">
        <v>305</v>
      </c>
      <c r="F474" s="148" t="s">
        <v>257</v>
      </c>
      <c r="G474" s="148" t="s">
        <v>192</v>
      </c>
      <c r="H474" s="171">
        <v>0</v>
      </c>
      <c r="I474" s="206">
        <f t="shared" si="100"/>
        <v>0</v>
      </c>
      <c r="J474" s="206"/>
      <c r="K474" s="337">
        <v>0</v>
      </c>
      <c r="L474" s="337">
        <v>0</v>
      </c>
      <c r="M474" s="337"/>
    </row>
    <row r="475" spans="1:13" ht="15">
      <c r="A475" s="207" t="s">
        <v>193</v>
      </c>
      <c r="B475" s="203" t="s">
        <v>201</v>
      </c>
      <c r="C475" s="203" t="s">
        <v>89</v>
      </c>
      <c r="D475" s="203"/>
      <c r="E475" s="203"/>
      <c r="F475" s="203"/>
      <c r="G475" s="203"/>
      <c r="H475" s="201">
        <f aca="true" t="shared" si="101" ref="H475:H483">H476</f>
        <v>0</v>
      </c>
      <c r="I475" s="206">
        <f t="shared" si="100"/>
        <v>0</v>
      </c>
      <c r="J475" s="206">
        <f aca="true" t="shared" si="102" ref="J475:J490">K475/1000</f>
        <v>12.59919</v>
      </c>
      <c r="K475" s="336">
        <f aca="true" t="shared" si="103" ref="K475:L483">K476</f>
        <v>12599.19</v>
      </c>
      <c r="L475" s="336">
        <f t="shared" si="103"/>
        <v>19380.82</v>
      </c>
      <c r="M475" s="336">
        <f aca="true" t="shared" si="104" ref="M475:M503">L475/1000</f>
        <v>19.38082</v>
      </c>
    </row>
    <row r="476" spans="1:13" ht="28.5" customHeight="1">
      <c r="A476" s="207" t="s">
        <v>225</v>
      </c>
      <c r="B476" s="203" t="s">
        <v>201</v>
      </c>
      <c r="C476" s="203" t="s">
        <v>89</v>
      </c>
      <c r="D476" s="203" t="s">
        <v>163</v>
      </c>
      <c r="E476" s="203"/>
      <c r="F476" s="203"/>
      <c r="G476" s="203"/>
      <c r="H476" s="201">
        <f t="shared" si="101"/>
        <v>0</v>
      </c>
      <c r="I476" s="206">
        <f t="shared" si="100"/>
        <v>0</v>
      </c>
      <c r="J476" s="206">
        <f t="shared" si="102"/>
        <v>12.59919</v>
      </c>
      <c r="K476" s="336">
        <f t="shared" si="103"/>
        <v>12599.19</v>
      </c>
      <c r="L476" s="336">
        <f t="shared" si="103"/>
        <v>19380.82</v>
      </c>
      <c r="M476" s="336">
        <f t="shared" si="104"/>
        <v>19.38082</v>
      </c>
    </row>
    <row r="477" spans="1:13" ht="15">
      <c r="A477" s="208" t="s">
        <v>457</v>
      </c>
      <c r="B477" s="148" t="s">
        <v>201</v>
      </c>
      <c r="C477" s="148" t="s">
        <v>89</v>
      </c>
      <c r="D477" s="148" t="s">
        <v>163</v>
      </c>
      <c r="E477" s="148" t="s">
        <v>8</v>
      </c>
      <c r="F477" s="148"/>
      <c r="G477" s="148"/>
      <c r="H477" s="171">
        <f t="shared" si="101"/>
        <v>0</v>
      </c>
      <c r="I477" s="209">
        <f t="shared" si="100"/>
        <v>0</v>
      </c>
      <c r="J477" s="209">
        <f t="shared" si="102"/>
        <v>12.59919</v>
      </c>
      <c r="K477" s="337">
        <f t="shared" si="103"/>
        <v>12599.19</v>
      </c>
      <c r="L477" s="337">
        <f t="shared" si="103"/>
        <v>19380.82</v>
      </c>
      <c r="M477" s="337">
        <f t="shared" si="104"/>
        <v>19.38082</v>
      </c>
    </row>
    <row r="478" spans="1:13" ht="15">
      <c r="A478" s="208" t="s">
        <v>458</v>
      </c>
      <c r="B478" s="148" t="s">
        <v>201</v>
      </c>
      <c r="C478" s="148" t="s">
        <v>89</v>
      </c>
      <c r="D478" s="148" t="s">
        <v>163</v>
      </c>
      <c r="E478" s="148" t="s">
        <v>459</v>
      </c>
      <c r="F478" s="148"/>
      <c r="G478" s="148"/>
      <c r="H478" s="171">
        <f>H480</f>
        <v>0</v>
      </c>
      <c r="I478" s="209">
        <f t="shared" si="100"/>
        <v>0</v>
      </c>
      <c r="J478" s="209">
        <f t="shared" si="102"/>
        <v>12.59919</v>
      </c>
      <c r="K478" s="337">
        <f>K479</f>
        <v>12599.19</v>
      </c>
      <c r="L478" s="337">
        <f>L479</f>
        <v>19380.82</v>
      </c>
      <c r="M478" s="337">
        <f t="shared" si="104"/>
        <v>19.38082</v>
      </c>
    </row>
    <row r="479" spans="1:13" ht="15" customHeight="1">
      <c r="A479" s="208" t="s">
        <v>460</v>
      </c>
      <c r="B479" s="148" t="s">
        <v>201</v>
      </c>
      <c r="C479" s="148" t="s">
        <v>89</v>
      </c>
      <c r="D479" s="148" t="s">
        <v>163</v>
      </c>
      <c r="E479" s="148" t="s">
        <v>451</v>
      </c>
      <c r="F479" s="148"/>
      <c r="G479" s="148"/>
      <c r="H479" s="171"/>
      <c r="I479" s="209">
        <f t="shared" si="100"/>
        <v>0</v>
      </c>
      <c r="J479" s="209">
        <f t="shared" si="102"/>
        <v>12.59919</v>
      </c>
      <c r="K479" s="337">
        <f>K480</f>
        <v>12599.19</v>
      </c>
      <c r="L479" s="337">
        <f>L481</f>
        <v>19380.82</v>
      </c>
      <c r="M479" s="337">
        <f t="shared" si="104"/>
        <v>19.38082</v>
      </c>
    </row>
    <row r="480" spans="1:13" ht="15">
      <c r="A480" s="208" t="s">
        <v>195</v>
      </c>
      <c r="B480" s="148" t="s">
        <v>201</v>
      </c>
      <c r="C480" s="148" t="s">
        <v>89</v>
      </c>
      <c r="D480" s="148" t="s">
        <v>163</v>
      </c>
      <c r="E480" s="148" t="s">
        <v>451</v>
      </c>
      <c r="F480" s="148" t="s">
        <v>160</v>
      </c>
      <c r="G480" s="148"/>
      <c r="H480" s="171">
        <f t="shared" si="101"/>
        <v>0</v>
      </c>
      <c r="I480" s="209">
        <f t="shared" si="100"/>
        <v>0</v>
      </c>
      <c r="J480" s="209">
        <f t="shared" si="102"/>
        <v>12.59919</v>
      </c>
      <c r="K480" s="337">
        <f t="shared" si="103"/>
        <v>12599.19</v>
      </c>
      <c r="L480" s="337">
        <f t="shared" si="103"/>
        <v>19380.82</v>
      </c>
      <c r="M480" s="337">
        <f t="shared" si="104"/>
        <v>19.38082</v>
      </c>
    </row>
    <row r="481" spans="1:13" ht="15" hidden="1">
      <c r="A481" s="208" t="s">
        <v>195</v>
      </c>
      <c r="B481" s="148" t="s">
        <v>201</v>
      </c>
      <c r="C481" s="148" t="s">
        <v>89</v>
      </c>
      <c r="D481" s="148" t="s">
        <v>163</v>
      </c>
      <c r="E481" s="148" t="s">
        <v>451</v>
      </c>
      <c r="F481" s="148" t="s">
        <v>276</v>
      </c>
      <c r="G481" s="148"/>
      <c r="H481" s="171">
        <f t="shared" si="101"/>
        <v>0</v>
      </c>
      <c r="I481" s="206">
        <f t="shared" si="100"/>
        <v>0</v>
      </c>
      <c r="J481" s="206">
        <f t="shared" si="102"/>
        <v>12.59919</v>
      </c>
      <c r="K481" s="337">
        <f t="shared" si="103"/>
        <v>12599.19</v>
      </c>
      <c r="L481" s="337">
        <f t="shared" si="103"/>
        <v>19380.82</v>
      </c>
      <c r="M481" s="337">
        <f t="shared" si="104"/>
        <v>19.38082</v>
      </c>
    </row>
    <row r="482" spans="1:13" ht="15" hidden="1">
      <c r="A482" s="208" t="s">
        <v>68</v>
      </c>
      <c r="B482" s="148" t="s">
        <v>201</v>
      </c>
      <c r="C482" s="148" t="s">
        <v>89</v>
      </c>
      <c r="D482" s="148" t="s">
        <v>163</v>
      </c>
      <c r="E482" s="148" t="s">
        <v>451</v>
      </c>
      <c r="F482" s="148" t="s">
        <v>276</v>
      </c>
      <c r="G482" s="148" t="s">
        <v>165</v>
      </c>
      <c r="H482" s="171">
        <f t="shared" si="101"/>
        <v>0</v>
      </c>
      <c r="I482" s="206">
        <f t="shared" si="100"/>
        <v>0</v>
      </c>
      <c r="J482" s="206">
        <f t="shared" si="102"/>
        <v>12.59919</v>
      </c>
      <c r="K482" s="337">
        <f t="shared" si="103"/>
        <v>12599.19</v>
      </c>
      <c r="L482" s="337">
        <f t="shared" si="103"/>
        <v>19380.82</v>
      </c>
      <c r="M482" s="337">
        <f t="shared" si="104"/>
        <v>19.38082</v>
      </c>
    </row>
    <row r="483" spans="1:13" ht="15" hidden="1">
      <c r="A483" s="208" t="s">
        <v>195</v>
      </c>
      <c r="B483" s="148" t="s">
        <v>201</v>
      </c>
      <c r="C483" s="148" t="s">
        <v>89</v>
      </c>
      <c r="D483" s="148" t="s">
        <v>163</v>
      </c>
      <c r="E483" s="148" t="s">
        <v>451</v>
      </c>
      <c r="F483" s="148" t="s">
        <v>276</v>
      </c>
      <c r="G483" s="148" t="s">
        <v>77</v>
      </c>
      <c r="H483" s="171">
        <f t="shared" si="101"/>
        <v>0</v>
      </c>
      <c r="I483" s="206">
        <f t="shared" si="100"/>
        <v>0</v>
      </c>
      <c r="J483" s="206">
        <f t="shared" si="102"/>
        <v>12.59919</v>
      </c>
      <c r="K483" s="337">
        <f t="shared" si="103"/>
        <v>12599.19</v>
      </c>
      <c r="L483" s="337">
        <f t="shared" si="103"/>
        <v>19380.82</v>
      </c>
      <c r="M483" s="337">
        <f t="shared" si="104"/>
        <v>19.38082</v>
      </c>
    </row>
    <row r="484" spans="1:13" ht="15" hidden="1">
      <c r="A484" s="208" t="s">
        <v>196</v>
      </c>
      <c r="B484" s="148" t="s">
        <v>201</v>
      </c>
      <c r="C484" s="148" t="s">
        <v>89</v>
      </c>
      <c r="D484" s="148" t="s">
        <v>163</v>
      </c>
      <c r="E484" s="148" t="s">
        <v>451</v>
      </c>
      <c r="F484" s="148" t="s">
        <v>276</v>
      </c>
      <c r="G484" s="148" t="s">
        <v>220</v>
      </c>
      <c r="H484" s="171"/>
      <c r="I484" s="206">
        <f t="shared" si="100"/>
        <v>0</v>
      </c>
      <c r="J484" s="206">
        <f t="shared" si="102"/>
        <v>12.59919</v>
      </c>
      <c r="K484" s="337">
        <v>12599.19</v>
      </c>
      <c r="L484" s="337">
        <v>19380.82</v>
      </c>
      <c r="M484" s="337">
        <f t="shared" si="104"/>
        <v>19.38082</v>
      </c>
    </row>
    <row r="485" spans="1:13" ht="40.5" customHeight="1">
      <c r="A485" s="197" t="s">
        <v>277</v>
      </c>
      <c r="B485" s="228">
        <v>950</v>
      </c>
      <c r="C485" s="228">
        <v>14</v>
      </c>
      <c r="D485" s="228"/>
      <c r="E485" s="228"/>
      <c r="F485" s="228"/>
      <c r="G485" s="228"/>
      <c r="H485" s="201">
        <f>H486</f>
        <v>146063.86</v>
      </c>
      <c r="I485" s="206">
        <f t="shared" si="100"/>
        <v>146.06385999999998</v>
      </c>
      <c r="J485" s="206">
        <f t="shared" si="102"/>
        <v>23.856270000000002</v>
      </c>
      <c r="K485" s="336">
        <f aca="true" t="shared" si="105" ref="K485:L487">K486</f>
        <v>23856.27</v>
      </c>
      <c r="L485" s="336">
        <f t="shared" si="105"/>
        <v>23856.27</v>
      </c>
      <c r="M485" s="336">
        <f t="shared" si="104"/>
        <v>23.856270000000002</v>
      </c>
    </row>
    <row r="486" spans="1:13" s="149" customFormat="1" ht="15.75" customHeight="1">
      <c r="A486" s="197" t="s">
        <v>278</v>
      </c>
      <c r="B486" s="228">
        <v>950</v>
      </c>
      <c r="C486" s="228">
        <v>14</v>
      </c>
      <c r="D486" s="203" t="s">
        <v>174</v>
      </c>
      <c r="E486" s="228"/>
      <c r="F486" s="228"/>
      <c r="G486" s="228"/>
      <c r="H486" s="201">
        <f>H487</f>
        <v>146063.86</v>
      </c>
      <c r="I486" s="206">
        <f t="shared" si="100"/>
        <v>146.06385999999998</v>
      </c>
      <c r="J486" s="206">
        <f t="shared" si="102"/>
        <v>23.856270000000002</v>
      </c>
      <c r="K486" s="336">
        <f t="shared" si="105"/>
        <v>23856.27</v>
      </c>
      <c r="L486" s="336">
        <f t="shared" si="105"/>
        <v>23856.27</v>
      </c>
      <c r="M486" s="336">
        <f t="shared" si="104"/>
        <v>23.856270000000002</v>
      </c>
    </row>
    <row r="487" spans="1:13" s="149" customFormat="1" ht="15" customHeight="1">
      <c r="A487" s="140" t="s">
        <v>453</v>
      </c>
      <c r="B487" s="204">
        <v>950</v>
      </c>
      <c r="C487" s="204">
        <v>14</v>
      </c>
      <c r="D487" s="148" t="s">
        <v>174</v>
      </c>
      <c r="E487" s="204">
        <v>5200000000</v>
      </c>
      <c r="F487" s="204"/>
      <c r="G487" s="204"/>
      <c r="H487" s="171">
        <f>H488</f>
        <v>146063.86</v>
      </c>
      <c r="I487" s="209">
        <f t="shared" si="100"/>
        <v>146.06385999999998</v>
      </c>
      <c r="J487" s="209">
        <f t="shared" si="102"/>
        <v>23.856270000000002</v>
      </c>
      <c r="K487" s="337">
        <f t="shared" si="105"/>
        <v>23856.27</v>
      </c>
      <c r="L487" s="337">
        <f t="shared" si="105"/>
        <v>23856.27</v>
      </c>
      <c r="M487" s="337">
        <f t="shared" si="104"/>
        <v>23.856270000000002</v>
      </c>
    </row>
    <row r="488" spans="1:13" s="149" customFormat="1" ht="54" customHeight="1">
      <c r="A488" s="140" t="s">
        <v>78</v>
      </c>
      <c r="B488" s="204">
        <v>950</v>
      </c>
      <c r="C488" s="204">
        <v>14</v>
      </c>
      <c r="D488" s="148" t="s">
        <v>174</v>
      </c>
      <c r="E488" s="148" t="s">
        <v>452</v>
      </c>
      <c r="F488" s="204"/>
      <c r="G488" s="204"/>
      <c r="H488" s="171">
        <f>H494+H489+H499</f>
        <v>146063.86</v>
      </c>
      <c r="I488" s="209">
        <f t="shared" si="100"/>
        <v>146.06385999999998</v>
      </c>
      <c r="J488" s="209">
        <f t="shared" si="102"/>
        <v>23.856270000000002</v>
      </c>
      <c r="K488" s="337">
        <f>K494+K489</f>
        <v>23856.27</v>
      </c>
      <c r="L488" s="337">
        <f>L494+L489</f>
        <v>23856.27</v>
      </c>
      <c r="M488" s="337">
        <f t="shared" si="104"/>
        <v>23.856270000000002</v>
      </c>
    </row>
    <row r="489" spans="1:13" ht="37.5" customHeight="1">
      <c r="A489" s="140" t="s">
        <v>334</v>
      </c>
      <c r="B489" s="204">
        <v>950</v>
      </c>
      <c r="C489" s="204">
        <v>14</v>
      </c>
      <c r="D489" s="148" t="s">
        <v>174</v>
      </c>
      <c r="E489" s="148" t="s">
        <v>455</v>
      </c>
      <c r="F489" s="204"/>
      <c r="G489" s="204"/>
      <c r="H489" s="171">
        <f>H490</f>
        <v>23856.27</v>
      </c>
      <c r="I489" s="209">
        <f t="shared" si="100"/>
        <v>23.856270000000002</v>
      </c>
      <c r="J489" s="209">
        <f t="shared" si="102"/>
        <v>23.856270000000002</v>
      </c>
      <c r="K489" s="337">
        <f aca="true" t="shared" si="106" ref="K489:L491">K490</f>
        <v>23856.27</v>
      </c>
      <c r="L489" s="337">
        <f t="shared" si="106"/>
        <v>23856.27</v>
      </c>
      <c r="M489" s="337">
        <f t="shared" si="104"/>
        <v>23.856270000000002</v>
      </c>
    </row>
    <row r="490" spans="1:13" ht="17.25" customHeight="1">
      <c r="A490" s="140" t="s">
        <v>103</v>
      </c>
      <c r="B490" s="204">
        <v>950</v>
      </c>
      <c r="C490" s="204">
        <v>14</v>
      </c>
      <c r="D490" s="148" t="s">
        <v>174</v>
      </c>
      <c r="E490" s="148" t="s">
        <v>455</v>
      </c>
      <c r="F490" s="204">
        <v>500</v>
      </c>
      <c r="G490" s="204"/>
      <c r="H490" s="171">
        <f>H491</f>
        <v>23856.27</v>
      </c>
      <c r="I490" s="209">
        <f t="shared" si="100"/>
        <v>23.856270000000002</v>
      </c>
      <c r="J490" s="209">
        <f t="shared" si="102"/>
        <v>23.856270000000002</v>
      </c>
      <c r="K490" s="337">
        <f t="shared" si="106"/>
        <v>23856.27</v>
      </c>
      <c r="L490" s="337">
        <f t="shared" si="106"/>
        <v>23856.27</v>
      </c>
      <c r="M490" s="337">
        <f t="shared" si="104"/>
        <v>23.856270000000002</v>
      </c>
    </row>
    <row r="491" spans="1:13" ht="24.75" customHeight="1" hidden="1">
      <c r="A491" s="176" t="s">
        <v>68</v>
      </c>
      <c r="B491" s="204">
        <v>950</v>
      </c>
      <c r="C491" s="204">
        <v>14</v>
      </c>
      <c r="D491" s="148" t="s">
        <v>174</v>
      </c>
      <c r="E491" s="148" t="s">
        <v>455</v>
      </c>
      <c r="F491" s="229">
        <v>540</v>
      </c>
      <c r="G491" s="229">
        <v>200</v>
      </c>
      <c r="H491" s="171">
        <f>H492</f>
        <v>23856.27</v>
      </c>
      <c r="I491" s="209">
        <f t="shared" si="100"/>
        <v>23.856270000000002</v>
      </c>
      <c r="J491" s="209"/>
      <c r="K491" s="337">
        <f t="shared" si="106"/>
        <v>23856.27</v>
      </c>
      <c r="L491" s="337">
        <f t="shared" si="106"/>
        <v>23856.27</v>
      </c>
      <c r="M491" s="337">
        <f t="shared" si="104"/>
        <v>23.856270000000002</v>
      </c>
    </row>
    <row r="492" spans="1:13" ht="24.75" customHeight="1" hidden="1">
      <c r="A492" s="176" t="s">
        <v>60</v>
      </c>
      <c r="B492" s="204">
        <v>950</v>
      </c>
      <c r="C492" s="204">
        <v>14</v>
      </c>
      <c r="D492" s="148" t="s">
        <v>174</v>
      </c>
      <c r="E492" s="148" t="s">
        <v>455</v>
      </c>
      <c r="F492" s="229">
        <v>540</v>
      </c>
      <c r="G492" s="229">
        <v>250</v>
      </c>
      <c r="H492" s="171">
        <f>H493</f>
        <v>23856.27</v>
      </c>
      <c r="I492" s="209">
        <f t="shared" si="100"/>
        <v>23.856270000000002</v>
      </c>
      <c r="J492" s="209"/>
      <c r="K492" s="337">
        <v>23856.27</v>
      </c>
      <c r="L492" s="337">
        <v>23856.27</v>
      </c>
      <c r="M492" s="337">
        <f t="shared" si="104"/>
        <v>23.856270000000002</v>
      </c>
    </row>
    <row r="493" spans="1:13" ht="24.75" customHeight="1" hidden="1">
      <c r="A493" s="176" t="s">
        <v>62</v>
      </c>
      <c r="B493" s="204">
        <v>950</v>
      </c>
      <c r="C493" s="204">
        <v>14</v>
      </c>
      <c r="D493" s="148" t="s">
        <v>174</v>
      </c>
      <c r="E493" s="148" t="s">
        <v>455</v>
      </c>
      <c r="F493" s="229">
        <v>540</v>
      </c>
      <c r="G493" s="229">
        <v>251</v>
      </c>
      <c r="H493" s="171">
        <v>23856.27</v>
      </c>
      <c r="I493" s="209">
        <f t="shared" si="100"/>
        <v>23.856270000000002</v>
      </c>
      <c r="J493" s="209"/>
      <c r="K493" s="337">
        <v>0</v>
      </c>
      <c r="L493" s="337">
        <v>0</v>
      </c>
      <c r="M493" s="337">
        <f t="shared" si="104"/>
        <v>0</v>
      </c>
    </row>
    <row r="494" spans="1:13" ht="27" customHeight="1">
      <c r="A494" s="140" t="s">
        <v>454</v>
      </c>
      <c r="B494" s="204">
        <v>950</v>
      </c>
      <c r="C494" s="204">
        <v>14</v>
      </c>
      <c r="D494" s="148" t="s">
        <v>174</v>
      </c>
      <c r="E494" s="148" t="s">
        <v>456</v>
      </c>
      <c r="F494" s="204"/>
      <c r="G494" s="204"/>
      <c r="H494" s="171">
        <f>H495</f>
        <v>49271.85</v>
      </c>
      <c r="I494" s="209">
        <f t="shared" si="100"/>
        <v>49.27185</v>
      </c>
      <c r="J494" s="209">
        <f aca="true" t="shared" si="107" ref="J494:J503">K494/1000</f>
        <v>0</v>
      </c>
      <c r="K494" s="337">
        <f aca="true" t="shared" si="108" ref="K494:L501">K495</f>
        <v>0</v>
      </c>
      <c r="L494" s="337">
        <f t="shared" si="108"/>
        <v>0</v>
      </c>
      <c r="M494" s="337">
        <f t="shared" si="104"/>
        <v>0</v>
      </c>
    </row>
    <row r="495" spans="1:13" ht="15">
      <c r="A495" s="140" t="s">
        <v>103</v>
      </c>
      <c r="B495" s="204">
        <v>950</v>
      </c>
      <c r="C495" s="204">
        <v>14</v>
      </c>
      <c r="D495" s="148" t="s">
        <v>174</v>
      </c>
      <c r="E495" s="148" t="s">
        <v>456</v>
      </c>
      <c r="F495" s="204">
        <v>500</v>
      </c>
      <c r="G495" s="204"/>
      <c r="H495" s="171">
        <f>H496</f>
        <v>49271.85</v>
      </c>
      <c r="I495" s="209">
        <f t="shared" si="100"/>
        <v>49.27185</v>
      </c>
      <c r="J495" s="209">
        <f t="shared" si="107"/>
        <v>0</v>
      </c>
      <c r="K495" s="337">
        <f t="shared" si="108"/>
        <v>0</v>
      </c>
      <c r="L495" s="337">
        <f t="shared" si="108"/>
        <v>0</v>
      </c>
      <c r="M495" s="337">
        <f t="shared" si="104"/>
        <v>0</v>
      </c>
    </row>
    <row r="496" spans="1:13" ht="15" hidden="1">
      <c r="A496" s="176" t="s">
        <v>68</v>
      </c>
      <c r="B496" s="204">
        <v>950</v>
      </c>
      <c r="C496" s="204">
        <v>14</v>
      </c>
      <c r="D496" s="148" t="s">
        <v>174</v>
      </c>
      <c r="E496" s="148" t="s">
        <v>456</v>
      </c>
      <c r="F496" s="229">
        <v>540</v>
      </c>
      <c r="G496" s="229">
        <v>200</v>
      </c>
      <c r="H496" s="171">
        <f>H497</f>
        <v>49271.85</v>
      </c>
      <c r="I496" s="343">
        <f t="shared" si="100"/>
        <v>49.27185</v>
      </c>
      <c r="J496" s="343">
        <f t="shared" si="107"/>
        <v>0</v>
      </c>
      <c r="K496" s="337">
        <f t="shared" si="108"/>
        <v>0</v>
      </c>
      <c r="L496" s="337">
        <f t="shared" si="108"/>
        <v>0</v>
      </c>
      <c r="M496" s="337">
        <f t="shared" si="104"/>
        <v>0</v>
      </c>
    </row>
    <row r="497" spans="1:13" ht="15" hidden="1">
      <c r="A497" s="176" t="s">
        <v>60</v>
      </c>
      <c r="B497" s="204">
        <v>950</v>
      </c>
      <c r="C497" s="204">
        <v>14</v>
      </c>
      <c r="D497" s="148" t="s">
        <v>174</v>
      </c>
      <c r="E497" s="148" t="s">
        <v>456</v>
      </c>
      <c r="F497" s="229">
        <v>540</v>
      </c>
      <c r="G497" s="229">
        <v>250</v>
      </c>
      <c r="H497" s="171">
        <f>H498</f>
        <v>49271.85</v>
      </c>
      <c r="I497" s="343">
        <f t="shared" si="100"/>
        <v>49.27185</v>
      </c>
      <c r="J497" s="343">
        <f t="shared" si="107"/>
        <v>0</v>
      </c>
      <c r="K497" s="337">
        <v>0</v>
      </c>
      <c r="L497" s="337">
        <v>0</v>
      </c>
      <c r="M497" s="337">
        <f t="shared" si="104"/>
        <v>0</v>
      </c>
    </row>
    <row r="498" spans="1:13" ht="27" hidden="1">
      <c r="A498" s="176" t="s">
        <v>62</v>
      </c>
      <c r="B498" s="204">
        <v>950</v>
      </c>
      <c r="C498" s="204">
        <v>14</v>
      </c>
      <c r="D498" s="148" t="s">
        <v>174</v>
      </c>
      <c r="E498" s="148" t="s">
        <v>456</v>
      </c>
      <c r="F498" s="229">
        <v>540</v>
      </c>
      <c r="G498" s="229">
        <v>251</v>
      </c>
      <c r="H498" s="171">
        <v>49271.85</v>
      </c>
      <c r="I498" s="343">
        <f t="shared" si="100"/>
        <v>49.27185</v>
      </c>
      <c r="J498" s="343">
        <f t="shared" si="107"/>
        <v>0</v>
      </c>
      <c r="K498" s="337">
        <v>0</v>
      </c>
      <c r="L498" s="337">
        <v>0</v>
      </c>
      <c r="M498" s="337">
        <f t="shared" si="104"/>
        <v>0</v>
      </c>
    </row>
    <row r="499" spans="1:13" ht="44.25" customHeight="1">
      <c r="A499" s="140" t="s">
        <v>475</v>
      </c>
      <c r="B499" s="204">
        <v>950</v>
      </c>
      <c r="C499" s="204">
        <v>14</v>
      </c>
      <c r="D499" s="148" t="s">
        <v>174</v>
      </c>
      <c r="E499" s="148" t="s">
        <v>497</v>
      </c>
      <c r="F499" s="204"/>
      <c r="G499" s="204"/>
      <c r="H499" s="171">
        <f>H500</f>
        <v>72935.74</v>
      </c>
      <c r="I499" s="209">
        <f>H499/1000</f>
        <v>72.93574000000001</v>
      </c>
      <c r="J499" s="209">
        <f t="shared" si="107"/>
        <v>0</v>
      </c>
      <c r="K499" s="337">
        <f t="shared" si="108"/>
        <v>0</v>
      </c>
      <c r="L499" s="337">
        <f t="shared" si="108"/>
        <v>0</v>
      </c>
      <c r="M499" s="337">
        <f t="shared" si="104"/>
        <v>0</v>
      </c>
    </row>
    <row r="500" spans="1:13" ht="15">
      <c r="A500" s="140" t="s">
        <v>103</v>
      </c>
      <c r="B500" s="204">
        <v>950</v>
      </c>
      <c r="C500" s="204">
        <v>14</v>
      </c>
      <c r="D500" s="148" t="s">
        <v>174</v>
      </c>
      <c r="E500" s="148" t="s">
        <v>497</v>
      </c>
      <c r="F500" s="204">
        <v>500</v>
      </c>
      <c r="G500" s="204"/>
      <c r="H500" s="171">
        <f>H501</f>
        <v>72935.74</v>
      </c>
      <c r="I500" s="209">
        <f>H500/1000</f>
        <v>72.93574000000001</v>
      </c>
      <c r="J500" s="209">
        <f t="shared" si="107"/>
        <v>0</v>
      </c>
      <c r="K500" s="337">
        <f t="shared" si="108"/>
        <v>0</v>
      </c>
      <c r="L500" s="337">
        <f t="shared" si="108"/>
        <v>0</v>
      </c>
      <c r="M500" s="337">
        <f t="shared" si="104"/>
        <v>0</v>
      </c>
    </row>
    <row r="501" spans="1:13" ht="15" hidden="1">
      <c r="A501" s="150" t="s">
        <v>68</v>
      </c>
      <c r="B501" s="147">
        <v>950</v>
      </c>
      <c r="C501" s="147">
        <v>14</v>
      </c>
      <c r="D501" s="139" t="s">
        <v>174</v>
      </c>
      <c r="E501" s="139" t="s">
        <v>456</v>
      </c>
      <c r="F501" s="151">
        <v>540</v>
      </c>
      <c r="G501" s="151">
        <v>200</v>
      </c>
      <c r="H501" s="159">
        <f>H502</f>
        <v>72935.74</v>
      </c>
      <c r="I501" s="183">
        <f>H501/1000</f>
        <v>72.93574000000001</v>
      </c>
      <c r="J501" s="184">
        <f t="shared" si="107"/>
        <v>0</v>
      </c>
      <c r="K501" s="159">
        <f t="shared" si="108"/>
        <v>0</v>
      </c>
      <c r="L501" s="159">
        <f t="shared" si="108"/>
        <v>0</v>
      </c>
      <c r="M501" s="170">
        <f t="shared" si="104"/>
        <v>0</v>
      </c>
    </row>
    <row r="502" spans="1:13" ht="15" hidden="1">
      <c r="A502" s="150" t="s">
        <v>60</v>
      </c>
      <c r="B502" s="147">
        <v>950</v>
      </c>
      <c r="C502" s="147">
        <v>14</v>
      </c>
      <c r="D502" s="139" t="s">
        <v>174</v>
      </c>
      <c r="E502" s="139" t="s">
        <v>456</v>
      </c>
      <c r="F502" s="151">
        <v>540</v>
      </c>
      <c r="G502" s="151">
        <v>250</v>
      </c>
      <c r="H502" s="159">
        <f>H503</f>
        <v>72935.74</v>
      </c>
      <c r="I502" s="183">
        <f>H502/1000</f>
        <v>72.93574000000001</v>
      </c>
      <c r="J502" s="184">
        <f t="shared" si="107"/>
        <v>0</v>
      </c>
      <c r="K502" s="159">
        <v>0</v>
      </c>
      <c r="L502" s="159">
        <v>0</v>
      </c>
      <c r="M502" s="170">
        <f t="shared" si="104"/>
        <v>0</v>
      </c>
    </row>
    <row r="503" spans="1:13" ht="24" hidden="1">
      <c r="A503" s="150" t="s">
        <v>62</v>
      </c>
      <c r="B503" s="147">
        <v>950</v>
      </c>
      <c r="C503" s="147">
        <v>14</v>
      </c>
      <c r="D503" s="139" t="s">
        <v>174</v>
      </c>
      <c r="E503" s="139" t="s">
        <v>456</v>
      </c>
      <c r="F503" s="151">
        <v>540</v>
      </c>
      <c r="G503" s="151">
        <v>251</v>
      </c>
      <c r="H503" s="159">
        <v>72935.74</v>
      </c>
      <c r="I503" s="183">
        <f>H503/1000</f>
        <v>72.93574000000001</v>
      </c>
      <c r="J503" s="184">
        <f t="shared" si="107"/>
        <v>0</v>
      </c>
      <c r="K503" s="159">
        <v>0</v>
      </c>
      <c r="L503" s="159">
        <v>0</v>
      </c>
      <c r="M503" s="170">
        <f t="shared" si="104"/>
        <v>0</v>
      </c>
    </row>
    <row r="504" spans="1:12" ht="15">
      <c r="A504" s="152"/>
      <c r="B504" s="152"/>
      <c r="C504" s="152"/>
      <c r="D504" s="152"/>
      <c r="E504" s="152"/>
      <c r="F504" s="152"/>
      <c r="G504" s="152"/>
      <c r="H504" s="153"/>
      <c r="I504" s="153"/>
      <c r="J504" s="153"/>
      <c r="K504" s="153"/>
      <c r="L504" s="153"/>
    </row>
    <row r="505" spans="1:12" ht="15">
      <c r="A505" s="152"/>
      <c r="B505" s="152"/>
      <c r="C505" s="152"/>
      <c r="D505" s="152"/>
      <c r="E505" s="152"/>
      <c r="F505" s="152"/>
      <c r="G505" s="152"/>
      <c r="H505" s="153"/>
      <c r="I505" s="153"/>
      <c r="J505" s="153"/>
      <c r="K505" s="153"/>
      <c r="L505" s="153"/>
    </row>
    <row r="506" spans="1:12" ht="15">
      <c r="A506" s="152"/>
      <c r="B506" s="152"/>
      <c r="C506" s="152"/>
      <c r="D506" s="152"/>
      <c r="E506" s="152"/>
      <c r="F506" s="152"/>
      <c r="G506" s="152"/>
      <c r="H506" s="153"/>
      <c r="I506" s="153"/>
      <c r="J506" s="153"/>
      <c r="K506" s="153"/>
      <c r="L506" s="153"/>
    </row>
    <row r="507" spans="1:12" ht="15">
      <c r="A507" s="152"/>
      <c r="B507" s="152"/>
      <c r="C507" s="152"/>
      <c r="D507" s="152"/>
      <c r="E507" s="152"/>
      <c r="F507" s="152"/>
      <c r="G507" s="152"/>
      <c r="H507" s="153"/>
      <c r="I507" s="153"/>
      <c r="J507" s="153"/>
      <c r="K507" s="153"/>
      <c r="L507" s="153"/>
    </row>
    <row r="508" spans="1:12" ht="15">
      <c r="A508" s="152"/>
      <c r="B508" s="152"/>
      <c r="C508" s="152"/>
      <c r="D508" s="152"/>
      <c r="E508" s="152"/>
      <c r="F508" s="152"/>
      <c r="G508" s="152"/>
      <c r="H508" s="153"/>
      <c r="I508" s="153"/>
      <c r="J508" s="153"/>
      <c r="K508" s="153"/>
      <c r="L508" s="153"/>
    </row>
    <row r="509" spans="1:12" ht="15">
      <c r="A509" s="152"/>
      <c r="B509" s="152"/>
      <c r="C509" s="152"/>
      <c r="D509" s="152"/>
      <c r="E509" s="152"/>
      <c r="F509" s="152"/>
      <c r="G509" s="152"/>
      <c r="H509" s="153"/>
      <c r="I509" s="153"/>
      <c r="J509" s="153"/>
      <c r="K509" s="153"/>
      <c r="L509" s="153"/>
    </row>
    <row r="510" spans="1:12" ht="15">
      <c r="A510" s="152"/>
      <c r="B510" s="152"/>
      <c r="C510" s="152"/>
      <c r="D510" s="152"/>
      <c r="E510" s="152"/>
      <c r="F510" s="152"/>
      <c r="G510" s="152"/>
      <c r="H510" s="153"/>
      <c r="I510" s="153"/>
      <c r="J510" s="153"/>
      <c r="K510" s="153"/>
      <c r="L510" s="153"/>
    </row>
    <row r="511" spans="1:12" ht="15">
      <c r="A511" s="152"/>
      <c r="B511" s="152"/>
      <c r="C511" s="152"/>
      <c r="D511" s="152"/>
      <c r="E511" s="152"/>
      <c r="F511" s="152"/>
      <c r="G511" s="152"/>
      <c r="H511" s="153"/>
      <c r="I511" s="153"/>
      <c r="J511" s="153"/>
      <c r="K511" s="153"/>
      <c r="L511" s="153"/>
    </row>
    <row r="512" spans="1:12" ht="15">
      <c r="A512" s="152"/>
      <c r="B512" s="152"/>
      <c r="C512" s="152"/>
      <c r="D512" s="152"/>
      <c r="E512" s="152"/>
      <c r="F512" s="152"/>
      <c r="G512" s="152"/>
      <c r="H512" s="153"/>
      <c r="I512" s="153"/>
      <c r="J512" s="153"/>
      <c r="K512" s="153"/>
      <c r="L512" s="153"/>
    </row>
    <row r="513" spans="1:12" ht="15">
      <c r="A513" s="152"/>
      <c r="B513" s="152"/>
      <c r="C513" s="152"/>
      <c r="D513" s="152"/>
      <c r="E513" s="152"/>
      <c r="F513" s="152"/>
      <c r="G513" s="152"/>
      <c r="H513" s="153"/>
      <c r="I513" s="153"/>
      <c r="J513" s="153"/>
      <c r="K513" s="153"/>
      <c r="L513" s="153"/>
    </row>
    <row r="514" spans="1:12" ht="15">
      <c r="A514" s="152"/>
      <c r="B514" s="152"/>
      <c r="C514" s="152"/>
      <c r="D514" s="152"/>
      <c r="E514" s="152"/>
      <c r="F514" s="152"/>
      <c r="G514" s="152"/>
      <c r="H514" s="153"/>
      <c r="I514" s="153"/>
      <c r="J514" s="153"/>
      <c r="K514" s="153"/>
      <c r="L514" s="153"/>
    </row>
    <row r="515" spans="1:12" ht="15">
      <c r="A515" s="152"/>
      <c r="B515" s="152"/>
      <c r="C515" s="152"/>
      <c r="D515" s="152"/>
      <c r="E515" s="152"/>
      <c r="F515" s="152"/>
      <c r="G515" s="152"/>
      <c r="H515" s="153"/>
      <c r="I515" s="153"/>
      <c r="J515" s="153"/>
      <c r="K515" s="153"/>
      <c r="L515" s="153"/>
    </row>
    <row r="516" spans="1:12" ht="15">
      <c r="A516" s="152"/>
      <c r="B516" s="152"/>
      <c r="C516" s="152"/>
      <c r="D516" s="152"/>
      <c r="E516" s="152"/>
      <c r="F516" s="152"/>
      <c r="G516" s="152"/>
      <c r="H516" s="153"/>
      <c r="I516" s="153"/>
      <c r="J516" s="153"/>
      <c r="K516" s="153"/>
      <c r="L516" s="153"/>
    </row>
    <row r="517" spans="1:12" ht="15">
      <c r="A517" s="152"/>
      <c r="B517" s="152"/>
      <c r="C517" s="152"/>
      <c r="D517" s="152"/>
      <c r="E517" s="152"/>
      <c r="F517" s="152"/>
      <c r="G517" s="152"/>
      <c r="H517" s="153"/>
      <c r="I517" s="153"/>
      <c r="J517" s="153"/>
      <c r="K517" s="153"/>
      <c r="L517" s="153"/>
    </row>
    <row r="518" spans="1:12" ht="15">
      <c r="A518" s="152"/>
      <c r="B518" s="152"/>
      <c r="C518" s="152"/>
      <c r="D518" s="152"/>
      <c r="E518" s="152"/>
      <c r="F518" s="152"/>
      <c r="G518" s="152"/>
      <c r="H518" s="153"/>
      <c r="I518" s="153"/>
      <c r="J518" s="153"/>
      <c r="K518" s="153"/>
      <c r="L518" s="153"/>
    </row>
    <row r="519" spans="1:12" ht="15">
      <c r="A519" s="152"/>
      <c r="B519" s="152"/>
      <c r="C519" s="152"/>
      <c r="D519" s="152"/>
      <c r="E519" s="152"/>
      <c r="F519" s="152"/>
      <c r="G519" s="152"/>
      <c r="H519" s="153"/>
      <c r="I519" s="153"/>
      <c r="J519" s="153"/>
      <c r="K519" s="153"/>
      <c r="L519" s="153"/>
    </row>
    <row r="520" spans="1:12" ht="15">
      <c r="A520" s="152"/>
      <c r="B520" s="152"/>
      <c r="C520" s="152"/>
      <c r="D520" s="152"/>
      <c r="E520" s="152"/>
      <c r="F520" s="152"/>
      <c r="G520" s="152"/>
      <c r="H520" s="153"/>
      <c r="I520" s="153"/>
      <c r="J520" s="153"/>
      <c r="K520" s="153"/>
      <c r="L520" s="153"/>
    </row>
    <row r="521" spans="1:12" ht="15">
      <c r="A521" s="152"/>
      <c r="B521" s="152"/>
      <c r="C521" s="152"/>
      <c r="D521" s="152"/>
      <c r="E521" s="152"/>
      <c r="F521" s="152"/>
      <c r="G521" s="152"/>
      <c r="H521" s="153"/>
      <c r="I521" s="153"/>
      <c r="J521" s="153"/>
      <c r="K521" s="153"/>
      <c r="L521" s="153"/>
    </row>
    <row r="522" spans="1:12" ht="15">
      <c r="A522" s="152"/>
      <c r="B522" s="152"/>
      <c r="C522" s="152"/>
      <c r="D522" s="152"/>
      <c r="E522" s="152"/>
      <c r="F522" s="152"/>
      <c r="G522" s="152"/>
      <c r="H522" s="153"/>
      <c r="I522" s="153"/>
      <c r="J522" s="153"/>
      <c r="K522" s="153"/>
      <c r="L522" s="153"/>
    </row>
    <row r="523" spans="1:12" ht="15">
      <c r="A523" s="152"/>
      <c r="B523" s="152"/>
      <c r="C523" s="152"/>
      <c r="D523" s="152"/>
      <c r="E523" s="152"/>
      <c r="F523" s="152"/>
      <c r="G523" s="152"/>
      <c r="H523" s="153"/>
      <c r="I523" s="153"/>
      <c r="J523" s="153"/>
      <c r="K523" s="153"/>
      <c r="L523" s="153"/>
    </row>
    <row r="524" spans="1:12" ht="15">
      <c r="A524" s="152"/>
      <c r="B524" s="152"/>
      <c r="C524" s="152"/>
      <c r="D524" s="152"/>
      <c r="E524" s="152"/>
      <c r="F524" s="152"/>
      <c r="G524" s="152"/>
      <c r="H524" s="153"/>
      <c r="I524" s="153"/>
      <c r="J524" s="153"/>
      <c r="K524" s="153"/>
      <c r="L524" s="153"/>
    </row>
    <row r="525" spans="1:12" ht="15">
      <c r="A525" s="152"/>
      <c r="B525" s="152"/>
      <c r="C525" s="152"/>
      <c r="D525" s="152"/>
      <c r="E525" s="152"/>
      <c r="F525" s="152"/>
      <c r="G525" s="152"/>
      <c r="H525" s="153"/>
      <c r="I525" s="153"/>
      <c r="J525" s="153"/>
      <c r="K525" s="153"/>
      <c r="L525" s="153"/>
    </row>
    <row r="526" spans="1:12" ht="15">
      <c r="A526" s="152"/>
      <c r="B526" s="152"/>
      <c r="C526" s="152"/>
      <c r="D526" s="152"/>
      <c r="E526" s="152"/>
      <c r="F526" s="152"/>
      <c r="G526" s="152"/>
      <c r="H526" s="153"/>
      <c r="I526" s="153"/>
      <c r="J526" s="153"/>
      <c r="K526" s="153"/>
      <c r="L526" s="153"/>
    </row>
    <row r="527" spans="1:12" ht="15">
      <c r="A527" s="152"/>
      <c r="B527" s="152"/>
      <c r="C527" s="152"/>
      <c r="D527" s="152"/>
      <c r="E527" s="152"/>
      <c r="F527" s="152"/>
      <c r="G527" s="152"/>
      <c r="H527" s="153"/>
      <c r="I527" s="153"/>
      <c r="J527" s="153"/>
      <c r="K527" s="153"/>
      <c r="L527" s="153"/>
    </row>
    <row r="528" spans="1:12" ht="15">
      <c r="A528" s="152"/>
      <c r="B528" s="152"/>
      <c r="C528" s="152"/>
      <c r="D528" s="152"/>
      <c r="E528" s="152"/>
      <c r="F528" s="152"/>
      <c r="G528" s="152"/>
      <c r="H528" s="153"/>
      <c r="I528" s="153"/>
      <c r="J528" s="153"/>
      <c r="K528" s="153"/>
      <c r="L528" s="153"/>
    </row>
    <row r="529" spans="1:12" ht="15">
      <c r="A529" s="152"/>
      <c r="B529" s="152"/>
      <c r="C529" s="152"/>
      <c r="D529" s="152"/>
      <c r="E529" s="152"/>
      <c r="F529" s="152"/>
      <c r="G529" s="152"/>
      <c r="H529" s="153"/>
      <c r="I529" s="153"/>
      <c r="J529" s="153"/>
      <c r="K529" s="153"/>
      <c r="L529" s="153"/>
    </row>
    <row r="530" spans="1:12" ht="15">
      <c r="A530" s="152"/>
      <c r="B530" s="152"/>
      <c r="C530" s="152"/>
      <c r="D530" s="152"/>
      <c r="E530" s="152"/>
      <c r="F530" s="152"/>
      <c r="G530" s="152"/>
      <c r="H530" s="153"/>
      <c r="I530" s="153"/>
      <c r="J530" s="153"/>
      <c r="K530" s="153"/>
      <c r="L530" s="153"/>
    </row>
    <row r="531" spans="1:12" ht="15">
      <c r="A531" s="152"/>
      <c r="B531" s="152"/>
      <c r="C531" s="152"/>
      <c r="D531" s="152"/>
      <c r="E531" s="152"/>
      <c r="F531" s="152"/>
      <c r="G531" s="152"/>
      <c r="H531" s="153"/>
      <c r="I531" s="153"/>
      <c r="J531" s="153"/>
      <c r="K531" s="153"/>
      <c r="L531" s="153"/>
    </row>
    <row r="532" spans="1:12" ht="15">
      <c r="A532" s="152"/>
      <c r="B532" s="152"/>
      <c r="C532" s="152"/>
      <c r="D532" s="152"/>
      <c r="E532" s="152"/>
      <c r="F532" s="152"/>
      <c r="G532" s="152"/>
      <c r="H532" s="153"/>
      <c r="I532" s="153"/>
      <c r="J532" s="153"/>
      <c r="K532" s="153"/>
      <c r="L532" s="153"/>
    </row>
    <row r="533" spans="1:12" ht="15">
      <c r="A533" s="152"/>
      <c r="B533" s="152"/>
      <c r="C533" s="152"/>
      <c r="D533" s="152"/>
      <c r="E533" s="152"/>
      <c r="F533" s="152"/>
      <c r="G533" s="152"/>
      <c r="H533" s="153"/>
      <c r="I533" s="153"/>
      <c r="J533" s="153"/>
      <c r="K533" s="153"/>
      <c r="L533" s="153"/>
    </row>
    <row r="534" spans="1:12" ht="15">
      <c r="A534" s="152"/>
      <c r="B534" s="152"/>
      <c r="C534" s="152"/>
      <c r="D534" s="152"/>
      <c r="E534" s="152"/>
      <c r="F534" s="152"/>
      <c r="G534" s="152"/>
      <c r="H534" s="153"/>
      <c r="I534" s="153"/>
      <c r="J534" s="153"/>
      <c r="K534" s="153"/>
      <c r="L534" s="153"/>
    </row>
    <row r="535" spans="1:12" ht="15">
      <c r="A535" s="152"/>
      <c r="B535" s="152"/>
      <c r="C535" s="152"/>
      <c r="D535" s="152"/>
      <c r="E535" s="152"/>
      <c r="F535" s="152"/>
      <c r="G535" s="152"/>
      <c r="H535" s="153"/>
      <c r="I535" s="153"/>
      <c r="J535" s="153"/>
      <c r="K535" s="153"/>
      <c r="L535" s="153"/>
    </row>
    <row r="536" spans="1:12" ht="15">
      <c r="A536" s="152"/>
      <c r="B536" s="152"/>
      <c r="C536" s="152"/>
      <c r="D536" s="152"/>
      <c r="E536" s="152"/>
      <c r="F536" s="152"/>
      <c r="G536" s="152"/>
      <c r="H536" s="153"/>
      <c r="I536" s="153"/>
      <c r="J536" s="153"/>
      <c r="K536" s="153"/>
      <c r="L536" s="153"/>
    </row>
    <row r="537" spans="1:12" ht="15">
      <c r="A537" s="152"/>
      <c r="B537" s="152"/>
      <c r="C537" s="152"/>
      <c r="D537" s="152"/>
      <c r="E537" s="152"/>
      <c r="F537" s="152"/>
      <c r="G537" s="152"/>
      <c r="H537" s="153"/>
      <c r="I537" s="153"/>
      <c r="J537" s="153"/>
      <c r="K537" s="153"/>
      <c r="L537" s="153"/>
    </row>
    <row r="538" spans="1:12" ht="15">
      <c r="A538" s="152"/>
      <c r="B538" s="152"/>
      <c r="C538" s="152"/>
      <c r="D538" s="152"/>
      <c r="E538" s="152"/>
      <c r="F538" s="152"/>
      <c r="G538" s="152"/>
      <c r="H538" s="153"/>
      <c r="I538" s="153"/>
      <c r="J538" s="153"/>
      <c r="K538" s="153"/>
      <c r="L538" s="153"/>
    </row>
    <row r="539" spans="1:12" ht="15">
      <c r="A539" s="152"/>
      <c r="B539" s="152"/>
      <c r="C539" s="152"/>
      <c r="D539" s="152"/>
      <c r="E539" s="152"/>
      <c r="F539" s="152"/>
      <c r="G539" s="152"/>
      <c r="H539" s="153"/>
      <c r="I539" s="153"/>
      <c r="J539" s="153"/>
      <c r="K539" s="153"/>
      <c r="L539" s="153"/>
    </row>
    <row r="540" spans="1:12" ht="15">
      <c r="A540" s="152"/>
      <c r="B540" s="152"/>
      <c r="C540" s="152"/>
      <c r="D540" s="152"/>
      <c r="E540" s="152"/>
      <c r="F540" s="152"/>
      <c r="G540" s="152"/>
      <c r="H540" s="153"/>
      <c r="I540" s="153"/>
      <c r="J540" s="153"/>
      <c r="K540" s="153"/>
      <c r="L540" s="153"/>
    </row>
    <row r="541" spans="1:12" ht="15">
      <c r="A541" s="152"/>
      <c r="B541" s="152"/>
      <c r="C541" s="152"/>
      <c r="D541" s="152"/>
      <c r="E541" s="152"/>
      <c r="F541" s="152"/>
      <c r="G541" s="152"/>
      <c r="H541" s="153"/>
      <c r="I541" s="153"/>
      <c r="J541" s="153"/>
      <c r="K541" s="153"/>
      <c r="L541" s="153"/>
    </row>
    <row r="542" spans="1:12" ht="15">
      <c r="A542" s="152"/>
      <c r="B542" s="152"/>
      <c r="C542" s="152"/>
      <c r="D542" s="152"/>
      <c r="E542" s="152"/>
      <c r="F542" s="152"/>
      <c r="G542" s="152"/>
      <c r="H542" s="153"/>
      <c r="I542" s="153"/>
      <c r="J542" s="153"/>
      <c r="K542" s="153"/>
      <c r="L542" s="153"/>
    </row>
    <row r="543" spans="1:12" ht="15">
      <c r="A543" s="152"/>
      <c r="B543" s="152"/>
      <c r="C543" s="152"/>
      <c r="D543" s="152"/>
      <c r="E543" s="152"/>
      <c r="F543" s="152"/>
      <c r="G543" s="152"/>
      <c r="H543" s="153"/>
      <c r="I543" s="153"/>
      <c r="J543" s="153"/>
      <c r="K543" s="153"/>
      <c r="L543" s="153"/>
    </row>
    <row r="544" spans="1:12" ht="15">
      <c r="A544" s="152"/>
      <c r="B544" s="152"/>
      <c r="C544" s="152"/>
      <c r="D544" s="152"/>
      <c r="E544" s="152"/>
      <c r="F544" s="152"/>
      <c r="G544" s="152"/>
      <c r="H544" s="153"/>
      <c r="I544" s="153"/>
      <c r="J544" s="153"/>
      <c r="K544" s="153"/>
      <c r="L544" s="153"/>
    </row>
    <row r="545" spans="1:12" ht="15">
      <c r="A545" s="152"/>
      <c r="B545" s="152"/>
      <c r="C545" s="152"/>
      <c r="D545" s="152"/>
      <c r="E545" s="152"/>
      <c r="F545" s="152"/>
      <c r="G545" s="152"/>
      <c r="H545" s="153"/>
      <c r="I545" s="153"/>
      <c r="J545" s="153"/>
      <c r="K545" s="153"/>
      <c r="L545" s="153"/>
    </row>
    <row r="546" ht="15">
      <c r="G546" s="152"/>
    </row>
    <row r="547" ht="15">
      <c r="G547" s="152"/>
    </row>
  </sheetData>
  <sheetProtection/>
  <mergeCells count="7">
    <mergeCell ref="O352:AB352"/>
    <mergeCell ref="A8:M8"/>
    <mergeCell ref="I11:M11"/>
    <mergeCell ref="A13:A14"/>
    <mergeCell ref="C13:F13"/>
    <mergeCell ref="H13:M13"/>
    <mergeCell ref="O350:AB350"/>
  </mergeCells>
  <printOptions/>
  <pageMargins left="0.7874015748031497" right="0.1968503937007874" top="0.3937007874015748" bottom="0.3937007874015748" header="0.5118110236220472" footer="0.5118110236220472"/>
  <pageSetup fitToHeight="0" fitToWidth="1" horizontalDpi="600" verticalDpi="600" orientation="portrait" paperSize="9" scale="74" r:id="rId2"/>
  <headerFooter alignWithMargins="0">
    <oddHeader>&amp;C&amp;P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"/>
  <sheetViews>
    <sheetView zoomScalePageLayoutView="0" workbookViewId="0" topLeftCell="A16">
      <selection activeCell="K7" sqref="K7"/>
    </sheetView>
  </sheetViews>
  <sheetFormatPr defaultColWidth="9.00390625" defaultRowHeight="12.75"/>
  <cols>
    <col min="2" max="2" width="57.375" style="0" customWidth="1"/>
    <col min="3" max="3" width="6.50390625" style="0" customWidth="1"/>
    <col min="4" max="4" width="7.125" style="0" customWidth="1"/>
    <col min="5" max="5" width="12.125" style="0" customWidth="1"/>
    <col min="6" max="6" width="9.375" style="0" bestFit="1" customWidth="1"/>
    <col min="7" max="7" width="12.375" style="0" customWidth="1"/>
  </cols>
  <sheetData>
    <row r="2" spans="6:8" ht="12.75" customHeight="1">
      <c r="F2" s="370" t="s">
        <v>581</v>
      </c>
      <c r="G2" s="370"/>
      <c r="H2" s="370"/>
    </row>
    <row r="3" spans="3:8" ht="30" customHeight="1">
      <c r="C3" s="355"/>
      <c r="D3" s="355"/>
      <c r="E3" s="355"/>
      <c r="F3" s="369" t="s">
        <v>579</v>
      </c>
      <c r="G3" s="369"/>
      <c r="H3" s="369"/>
    </row>
    <row r="4" spans="3:8" ht="13.5">
      <c r="C4" s="356"/>
      <c r="D4" s="356"/>
      <c r="E4" s="356"/>
      <c r="F4" s="354"/>
      <c r="G4" s="357"/>
      <c r="H4" s="354" t="s">
        <v>580</v>
      </c>
    </row>
    <row r="7" ht="29.25" customHeight="1"/>
    <row r="8" spans="1:9" ht="62.25" customHeight="1">
      <c r="A8" s="365" t="s">
        <v>543</v>
      </c>
      <c r="B8" s="365"/>
      <c r="C8" s="365"/>
      <c r="D8" s="365"/>
      <c r="E8" s="365"/>
      <c r="F8" s="365"/>
      <c r="G8" s="365"/>
      <c r="H8" s="365"/>
      <c r="I8" s="365"/>
    </row>
    <row r="10" spans="1:9" ht="18.75" customHeight="1">
      <c r="A10" s="230"/>
      <c r="B10" s="230"/>
      <c r="C10" s="230"/>
      <c r="D10" s="230"/>
      <c r="E10" s="230"/>
      <c r="F10" s="230"/>
      <c r="G10" s="376" t="s">
        <v>21</v>
      </c>
      <c r="H10" s="376"/>
      <c r="I10" s="376"/>
    </row>
    <row r="11" spans="1:9" ht="12.75">
      <c r="A11" s="231" t="s">
        <v>137</v>
      </c>
      <c r="B11" s="231" t="s">
        <v>129</v>
      </c>
      <c r="C11" s="377" t="s">
        <v>130</v>
      </c>
      <c r="D11" s="377"/>
      <c r="E11" s="377"/>
      <c r="F11" s="377"/>
      <c r="G11" s="373" t="s">
        <v>136</v>
      </c>
      <c r="H11" s="374"/>
      <c r="I11" s="375"/>
    </row>
    <row r="12" spans="1:9" ht="12.75">
      <c r="A12" s="305"/>
      <c r="B12" s="231"/>
      <c r="C12" s="231" t="s">
        <v>132</v>
      </c>
      <c r="D12" s="231" t="s">
        <v>133</v>
      </c>
      <c r="E12" s="231" t="s">
        <v>134</v>
      </c>
      <c r="F12" s="231" t="s">
        <v>135</v>
      </c>
      <c r="G12" s="348" t="s">
        <v>478</v>
      </c>
      <c r="H12" s="329" t="s">
        <v>477</v>
      </c>
      <c r="I12" s="329" t="s">
        <v>537</v>
      </c>
    </row>
    <row r="13" spans="1:9" ht="26.25" customHeight="1">
      <c r="A13" s="371">
        <v>1</v>
      </c>
      <c r="B13" s="372" t="s">
        <v>463</v>
      </c>
      <c r="C13" s="89">
        <v>950</v>
      </c>
      <c r="D13" s="242" t="s">
        <v>127</v>
      </c>
      <c r="E13" s="242">
        <v>8600000000</v>
      </c>
      <c r="F13" s="242">
        <v>200</v>
      </c>
      <c r="G13" s="241">
        <v>1</v>
      </c>
      <c r="H13" s="241">
        <v>1</v>
      </c>
      <c r="I13" s="241">
        <v>0</v>
      </c>
    </row>
    <row r="14" spans="1:9" ht="24" customHeight="1">
      <c r="A14" s="371"/>
      <c r="B14" s="372"/>
      <c r="C14" s="89">
        <v>950</v>
      </c>
      <c r="D14" s="242" t="s">
        <v>83</v>
      </c>
      <c r="E14" s="242">
        <v>8600000000</v>
      </c>
      <c r="F14" s="242" t="s">
        <v>165</v>
      </c>
      <c r="G14" s="241">
        <v>30</v>
      </c>
      <c r="H14" s="241">
        <v>35</v>
      </c>
      <c r="I14" s="241">
        <v>0</v>
      </c>
    </row>
    <row r="15" spans="1:9" ht="24" customHeight="1">
      <c r="A15" s="371"/>
      <c r="B15" s="372"/>
      <c r="C15" s="232">
        <v>950</v>
      </c>
      <c r="D15" s="233" t="s">
        <v>139</v>
      </c>
      <c r="E15" s="233">
        <v>8600000000</v>
      </c>
      <c r="F15" s="233">
        <v>200</v>
      </c>
      <c r="G15" s="234">
        <v>10</v>
      </c>
      <c r="H15" s="234">
        <v>0</v>
      </c>
      <c r="I15" s="241">
        <v>0</v>
      </c>
    </row>
    <row r="16" spans="1:9" ht="24" customHeight="1">
      <c r="A16" s="371"/>
      <c r="B16" s="372"/>
      <c r="C16" s="232">
        <v>950</v>
      </c>
      <c r="D16" s="233" t="s">
        <v>481</v>
      </c>
      <c r="E16" s="233">
        <v>8600000000</v>
      </c>
      <c r="F16" s="233">
        <v>200</v>
      </c>
      <c r="G16" s="234">
        <v>3</v>
      </c>
      <c r="H16" s="234">
        <v>5</v>
      </c>
      <c r="I16" s="241">
        <v>0</v>
      </c>
    </row>
    <row r="17" spans="1:9" ht="13.5" customHeight="1">
      <c r="A17" s="371"/>
      <c r="B17" s="372"/>
      <c r="C17" s="89">
        <v>950</v>
      </c>
      <c r="D17" s="242" t="s">
        <v>482</v>
      </c>
      <c r="E17" s="242">
        <v>8600000000</v>
      </c>
      <c r="F17" s="242" t="s">
        <v>165</v>
      </c>
      <c r="G17" s="241">
        <v>3</v>
      </c>
      <c r="H17" s="241">
        <v>3</v>
      </c>
      <c r="I17" s="241">
        <v>0</v>
      </c>
    </row>
    <row r="18" spans="1:9" ht="44.25" customHeight="1">
      <c r="A18" s="89">
        <v>2</v>
      </c>
      <c r="B18" s="185" t="s">
        <v>480</v>
      </c>
      <c r="C18" s="89">
        <v>950</v>
      </c>
      <c r="D18" s="242" t="s">
        <v>138</v>
      </c>
      <c r="E18" s="242">
        <v>8900000000</v>
      </c>
      <c r="F18" s="242">
        <v>200</v>
      </c>
      <c r="G18" s="241">
        <v>1603.4</v>
      </c>
      <c r="H18" s="241">
        <v>0</v>
      </c>
      <c r="I18" s="241">
        <v>0</v>
      </c>
    </row>
    <row r="19" spans="1:9" ht="44.25" customHeight="1">
      <c r="A19" s="89">
        <v>3</v>
      </c>
      <c r="B19" s="250" t="s">
        <v>402</v>
      </c>
      <c r="C19" s="232">
        <v>950</v>
      </c>
      <c r="D19" s="233" t="s">
        <v>139</v>
      </c>
      <c r="E19" s="233" t="s">
        <v>404</v>
      </c>
      <c r="F19" s="233">
        <v>200</v>
      </c>
      <c r="G19" s="234">
        <v>5512.5</v>
      </c>
      <c r="H19" s="234">
        <v>612.5</v>
      </c>
      <c r="I19" s="241">
        <v>612.5</v>
      </c>
    </row>
    <row r="20" spans="1:9" ht="44.25" customHeight="1">
      <c r="A20" s="89">
        <v>4</v>
      </c>
      <c r="B20" s="250" t="s">
        <v>479</v>
      </c>
      <c r="C20" s="232">
        <v>950</v>
      </c>
      <c r="D20" s="233" t="s">
        <v>139</v>
      </c>
      <c r="E20" s="233" t="s">
        <v>431</v>
      </c>
      <c r="F20" s="233" t="s">
        <v>165</v>
      </c>
      <c r="G20" s="245">
        <v>141</v>
      </c>
      <c r="H20" s="245">
        <v>0</v>
      </c>
      <c r="I20" s="241">
        <v>0</v>
      </c>
    </row>
    <row r="21" spans="1:9" ht="48.75" customHeight="1">
      <c r="A21" s="371">
        <v>5</v>
      </c>
      <c r="B21" s="372" t="s">
        <v>544</v>
      </c>
      <c r="C21" s="89">
        <v>950</v>
      </c>
      <c r="D21" s="242" t="s">
        <v>482</v>
      </c>
      <c r="E21" s="242">
        <v>7000000000</v>
      </c>
      <c r="F21" s="242">
        <v>200</v>
      </c>
      <c r="G21" s="241">
        <v>1475</v>
      </c>
      <c r="H21" s="241">
        <v>496.9</v>
      </c>
      <c r="I21" s="241">
        <v>451.8</v>
      </c>
    </row>
    <row r="22" spans="1:9" ht="20.25" customHeight="1">
      <c r="A22" s="371"/>
      <c r="B22" s="372"/>
      <c r="C22" s="89">
        <v>950</v>
      </c>
      <c r="D22" s="242" t="s">
        <v>481</v>
      </c>
      <c r="E22" s="242">
        <v>7000000000</v>
      </c>
      <c r="F22" s="242">
        <v>200</v>
      </c>
      <c r="G22" s="241">
        <v>5</v>
      </c>
      <c r="H22" s="241">
        <v>0</v>
      </c>
      <c r="I22" s="241">
        <v>0</v>
      </c>
    </row>
    <row r="23" spans="1:9" ht="12.75">
      <c r="A23" s="305"/>
      <c r="B23" s="231" t="s">
        <v>131</v>
      </c>
      <c r="C23" s="231"/>
      <c r="D23" s="305"/>
      <c r="E23" s="305"/>
      <c r="F23" s="305"/>
      <c r="G23" s="306">
        <f>SUM(G13:G22)</f>
        <v>8783.9</v>
      </c>
      <c r="H23" s="306">
        <f>SUM(H13:H22)</f>
        <v>1153.4</v>
      </c>
      <c r="I23" s="306">
        <f>SUM(I13:I22)</f>
        <v>1064.3</v>
      </c>
    </row>
  </sheetData>
  <sheetProtection/>
  <mergeCells count="10">
    <mergeCell ref="F3:H3"/>
    <mergeCell ref="F2:H2"/>
    <mergeCell ref="A8:I8"/>
    <mergeCell ref="A21:A22"/>
    <mergeCell ref="B21:B22"/>
    <mergeCell ref="G11:I11"/>
    <mergeCell ref="G10:I10"/>
    <mergeCell ref="C11:F11"/>
    <mergeCell ref="A13:A17"/>
    <mergeCell ref="B13:B17"/>
  </mergeCells>
  <printOptions/>
  <pageMargins left="0.7" right="0.7" top="0.75" bottom="0.75" header="0.3" footer="0.3"/>
  <pageSetup fitToHeight="1" fitToWidth="1" horizontalDpi="600" verticalDpi="600" orientation="portrait" paperSize="9" scale="4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112"/>
  <sheetViews>
    <sheetView zoomScalePageLayoutView="0" workbookViewId="0" topLeftCell="A10">
      <selection activeCell="S15" sqref="S15"/>
    </sheetView>
  </sheetViews>
  <sheetFormatPr defaultColWidth="9.00390625" defaultRowHeight="12.75"/>
  <cols>
    <col min="1" max="1" width="19.50390625" style="0" customWidth="1"/>
    <col min="2" max="2" width="10.875" style="0" customWidth="1"/>
    <col min="3" max="3" width="9.50390625" style="0" customWidth="1"/>
    <col min="5" max="5" width="11.00390625" style="0" customWidth="1"/>
  </cols>
  <sheetData>
    <row r="1" spans="1:5" ht="12.75">
      <c r="A1" s="72"/>
      <c r="B1" s="384"/>
      <c r="C1" s="384"/>
      <c r="D1" s="384"/>
      <c r="E1" s="384"/>
    </row>
    <row r="2" spans="1:5" ht="12.75">
      <c r="A2" s="72"/>
      <c r="B2" s="384"/>
      <c r="C2" s="384"/>
      <c r="D2" s="384"/>
      <c r="E2" s="384"/>
    </row>
    <row r="3" spans="1:5" ht="12.75">
      <c r="A3" s="72"/>
      <c r="B3" s="384"/>
      <c r="C3" s="384"/>
      <c r="D3" s="384"/>
      <c r="E3" s="384"/>
    </row>
    <row r="4" spans="1:5" ht="12.75">
      <c r="A4" s="72"/>
      <c r="B4" s="378"/>
      <c r="C4" s="378"/>
      <c r="D4" s="378"/>
      <c r="E4" s="378"/>
    </row>
    <row r="5" spans="1:5" ht="12.75">
      <c r="A5" s="72"/>
      <c r="B5" s="384"/>
      <c r="C5" s="384"/>
      <c r="D5" s="384"/>
      <c r="E5" s="384"/>
    </row>
    <row r="6" spans="1:5" ht="12.75">
      <c r="A6" s="72"/>
      <c r="B6" s="73"/>
      <c r="C6" s="73"/>
      <c r="D6" s="73"/>
      <c r="E6" s="73"/>
    </row>
    <row r="7" spans="1:5" ht="12.75">
      <c r="A7" s="72"/>
      <c r="B7" s="73"/>
      <c r="C7" s="73"/>
      <c r="D7" s="73"/>
      <c r="E7" s="73"/>
    </row>
    <row r="8" spans="1:12" ht="15">
      <c r="A8" s="379" t="s">
        <v>279</v>
      </c>
      <c r="B8" s="379"/>
      <c r="C8" s="379"/>
      <c r="D8" s="379"/>
      <c r="E8" s="379"/>
      <c r="F8" s="379"/>
      <c r="G8" s="379"/>
      <c r="H8" s="379"/>
      <c r="I8" s="379"/>
      <c r="J8" s="379"/>
      <c r="K8" s="379"/>
      <c r="L8" s="379"/>
    </row>
    <row r="9" spans="1:12" ht="15">
      <c r="A9" s="379" t="s">
        <v>554</v>
      </c>
      <c r="B9" s="379"/>
      <c r="C9" s="379"/>
      <c r="D9" s="379"/>
      <c r="E9" s="379"/>
      <c r="F9" s="379"/>
      <c r="G9" s="379"/>
      <c r="H9" s="379"/>
      <c r="I9" s="379"/>
      <c r="J9" s="379"/>
      <c r="K9" s="379"/>
      <c r="L9" s="379"/>
    </row>
    <row r="10" spans="1:12" ht="12.75">
      <c r="A10" s="72"/>
      <c r="B10" s="72"/>
      <c r="C10" s="72"/>
      <c r="D10" s="72"/>
      <c r="E10" s="380" t="s">
        <v>21</v>
      </c>
      <c r="F10" s="380"/>
      <c r="G10" s="380"/>
      <c r="H10" s="380"/>
      <c r="I10" s="380"/>
      <c r="J10" s="380"/>
      <c r="K10" s="380"/>
      <c r="L10" s="380"/>
    </row>
    <row r="11" spans="1:12" ht="141" customHeight="1">
      <c r="A11" s="318" t="s">
        <v>498</v>
      </c>
      <c r="B11" s="316" t="s">
        <v>545</v>
      </c>
      <c r="C11" s="316" t="s">
        <v>484</v>
      </c>
      <c r="D11" s="316" t="s">
        <v>485</v>
      </c>
      <c r="E11" s="316" t="s">
        <v>486</v>
      </c>
      <c r="F11" s="317" t="s">
        <v>546</v>
      </c>
      <c r="G11" s="317" t="s">
        <v>487</v>
      </c>
      <c r="H11" s="317" t="s">
        <v>488</v>
      </c>
      <c r="I11" s="317" t="s">
        <v>547</v>
      </c>
      <c r="J11" s="317" t="s">
        <v>548</v>
      </c>
      <c r="K11" s="317" t="s">
        <v>549</v>
      </c>
      <c r="L11" s="317" t="s">
        <v>550</v>
      </c>
    </row>
    <row r="12" spans="1:12" ht="21.75" customHeight="1">
      <c r="A12" s="75" t="s">
        <v>125</v>
      </c>
      <c r="B12" s="76">
        <f>B14+B16</f>
        <v>0</v>
      </c>
      <c r="C12" s="76">
        <f>C14+C16</f>
        <v>208</v>
      </c>
      <c r="D12" s="76">
        <f>D16</f>
        <v>0</v>
      </c>
      <c r="E12" s="76">
        <f>E14+E16</f>
        <v>208</v>
      </c>
      <c r="F12" s="349">
        <f aca="true" t="shared" si="0" ref="F12:L12">F14+F15</f>
        <v>208</v>
      </c>
      <c r="G12" s="349">
        <f t="shared" si="0"/>
        <v>426</v>
      </c>
      <c r="H12" s="349">
        <f t="shared" si="0"/>
        <v>208</v>
      </c>
      <c r="I12" s="349">
        <f>I14</f>
        <v>426</v>
      </c>
      <c r="J12" s="349">
        <f t="shared" si="0"/>
        <v>655</v>
      </c>
      <c r="K12" s="349">
        <f t="shared" si="0"/>
        <v>426</v>
      </c>
      <c r="L12" s="349">
        <f>L14</f>
        <v>655</v>
      </c>
    </row>
    <row r="13" spans="1:12" ht="12.75">
      <c r="A13" s="75" t="s">
        <v>108</v>
      </c>
      <c r="B13" s="77"/>
      <c r="C13" s="78"/>
      <c r="D13" s="78"/>
      <c r="E13" s="78"/>
      <c r="F13" s="350"/>
      <c r="G13" s="349"/>
      <c r="H13" s="349"/>
      <c r="I13" s="349"/>
      <c r="J13" s="349"/>
      <c r="K13" s="349"/>
      <c r="L13" s="349"/>
    </row>
    <row r="14" spans="1:12" ht="35.25" customHeight="1">
      <c r="A14" s="75" t="s">
        <v>107</v>
      </c>
      <c r="B14" s="78">
        <v>0</v>
      </c>
      <c r="C14" s="78">
        <v>208</v>
      </c>
      <c r="D14" s="78">
        <v>0</v>
      </c>
      <c r="E14" s="78">
        <f>B14+C14-D14</f>
        <v>208</v>
      </c>
      <c r="F14" s="350">
        <v>208</v>
      </c>
      <c r="G14" s="350">
        <v>426</v>
      </c>
      <c r="H14" s="350">
        <v>208</v>
      </c>
      <c r="I14" s="350">
        <f>F14+G14-H14</f>
        <v>426</v>
      </c>
      <c r="J14" s="350">
        <v>655</v>
      </c>
      <c r="K14" s="350">
        <v>426</v>
      </c>
      <c r="L14" s="350">
        <f>I14-K14+J14</f>
        <v>655</v>
      </c>
    </row>
    <row r="15" spans="1:12" ht="84.75" customHeight="1">
      <c r="A15" s="75" t="s">
        <v>489</v>
      </c>
      <c r="B15" s="77" t="s">
        <v>582</v>
      </c>
      <c r="C15" s="78"/>
      <c r="D15" s="77"/>
      <c r="E15" s="77" t="s">
        <v>582</v>
      </c>
      <c r="F15" s="350"/>
      <c r="G15" s="351"/>
      <c r="H15" s="351"/>
      <c r="I15" s="349" t="s">
        <v>582</v>
      </c>
      <c r="J15" s="351"/>
      <c r="K15" s="351"/>
      <c r="L15" s="349" t="s">
        <v>582</v>
      </c>
    </row>
    <row r="16" spans="1:12" ht="51.75" customHeight="1">
      <c r="A16" s="75" t="s">
        <v>483</v>
      </c>
      <c r="B16" s="78">
        <v>0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1:5" ht="12.75">
      <c r="A17" s="74"/>
      <c r="B17" s="74"/>
      <c r="C17" s="74"/>
      <c r="D17" s="74"/>
      <c r="E17" s="74"/>
    </row>
    <row r="18" spans="1:5" ht="12.75">
      <c r="A18" s="74"/>
      <c r="B18" s="74"/>
      <c r="C18" s="385"/>
      <c r="D18" s="385"/>
      <c r="E18" s="74"/>
    </row>
    <row r="19" spans="1:5" ht="12.75">
      <c r="A19" s="74"/>
      <c r="B19" s="74"/>
      <c r="C19" s="74"/>
      <c r="D19" s="74"/>
      <c r="E19" s="74"/>
    </row>
    <row r="20" spans="1:9" ht="12.75">
      <c r="A20" s="307"/>
      <c r="B20" s="307"/>
      <c r="C20" s="307"/>
      <c r="D20" s="307"/>
      <c r="E20" s="307"/>
      <c r="F20" s="307"/>
      <c r="G20" s="307"/>
      <c r="H20" s="307"/>
      <c r="I20" s="307"/>
    </row>
    <row r="21" spans="1:9" ht="12.75">
      <c r="A21" s="307"/>
      <c r="B21" s="307"/>
      <c r="C21" s="307"/>
      <c r="D21" s="307"/>
      <c r="E21" s="307"/>
      <c r="F21" s="307"/>
      <c r="G21" s="307"/>
      <c r="H21" s="307"/>
      <c r="I21" s="307"/>
    </row>
    <row r="22" spans="1:9" ht="12.75">
      <c r="A22" s="307"/>
      <c r="B22" s="307"/>
      <c r="C22" s="307"/>
      <c r="D22" s="307"/>
      <c r="E22" s="307"/>
      <c r="F22" s="307"/>
      <c r="G22" s="307"/>
      <c r="H22" s="307"/>
      <c r="I22" s="307"/>
    </row>
    <row r="23" spans="1:9" ht="12.75">
      <c r="A23" s="307"/>
      <c r="B23" s="307"/>
      <c r="C23" s="307"/>
      <c r="D23" s="307"/>
      <c r="E23" s="307"/>
      <c r="F23" s="307"/>
      <c r="G23" s="307"/>
      <c r="H23" s="307"/>
      <c r="I23" s="307"/>
    </row>
    <row r="24" spans="1:9" ht="12.75">
      <c r="A24" s="307"/>
      <c r="B24" s="307"/>
      <c r="C24" s="307"/>
      <c r="D24" s="307"/>
      <c r="E24" s="307"/>
      <c r="F24" s="307"/>
      <c r="G24" s="307"/>
      <c r="H24" s="307"/>
      <c r="I24" s="307"/>
    </row>
    <row r="25" spans="1:9" ht="12.75">
      <c r="A25" s="307"/>
      <c r="B25" s="307"/>
      <c r="C25" s="307"/>
      <c r="D25" s="307"/>
      <c r="E25" s="307"/>
      <c r="F25" s="307"/>
      <c r="G25" s="307"/>
      <c r="H25" s="307"/>
      <c r="I25" s="307"/>
    </row>
    <row r="26" spans="1:9" ht="12.75">
      <c r="A26" s="307"/>
      <c r="B26" s="307"/>
      <c r="C26" s="307"/>
      <c r="D26" s="307"/>
      <c r="E26" s="307"/>
      <c r="F26" s="307"/>
      <c r="G26" s="307"/>
      <c r="H26" s="307"/>
      <c r="I26" s="307"/>
    </row>
    <row r="27" spans="1:9" ht="12.75">
      <c r="A27" s="307"/>
      <c r="B27" s="307"/>
      <c r="C27" s="307"/>
      <c r="D27" s="307"/>
      <c r="E27" s="307"/>
      <c r="F27" s="307"/>
      <c r="G27" s="307"/>
      <c r="H27" s="307"/>
      <c r="I27" s="307"/>
    </row>
    <row r="28" spans="1:9" ht="12.75">
      <c r="A28" s="308"/>
      <c r="B28" s="382"/>
      <c r="C28" s="382"/>
      <c r="D28" s="382"/>
      <c r="E28" s="382"/>
      <c r="F28" s="307"/>
      <c r="G28" s="307"/>
      <c r="H28" s="307"/>
      <c r="I28" s="307"/>
    </row>
    <row r="29" spans="1:9" ht="12.75">
      <c r="A29" s="308"/>
      <c r="B29" s="383"/>
      <c r="C29" s="383"/>
      <c r="D29" s="383"/>
      <c r="E29" s="383"/>
      <c r="F29" s="307"/>
      <c r="G29" s="307"/>
      <c r="H29" s="307"/>
      <c r="I29" s="307"/>
    </row>
    <row r="30" spans="1:9" ht="12.75">
      <c r="A30" s="308"/>
      <c r="B30" s="309"/>
      <c r="C30" s="309"/>
      <c r="D30" s="309"/>
      <c r="E30" s="309"/>
      <c r="F30" s="307"/>
      <c r="G30" s="307"/>
      <c r="H30" s="307"/>
      <c r="I30" s="307"/>
    </row>
    <row r="31" spans="1:9" ht="12.75">
      <c r="A31" s="382"/>
      <c r="B31" s="382"/>
      <c r="C31" s="382"/>
      <c r="D31" s="382"/>
      <c r="E31" s="382"/>
      <c r="F31" s="307"/>
      <c r="G31" s="307"/>
      <c r="H31" s="307"/>
      <c r="I31" s="307"/>
    </row>
    <row r="32" spans="1:9" ht="12.75">
      <c r="A32" s="382"/>
      <c r="B32" s="382"/>
      <c r="C32" s="382"/>
      <c r="D32" s="382"/>
      <c r="E32" s="382"/>
      <c r="F32" s="307"/>
      <c r="G32" s="307"/>
      <c r="H32" s="307"/>
      <c r="I32" s="307"/>
    </row>
    <row r="33" spans="1:9" ht="12.75">
      <c r="A33" s="308"/>
      <c r="B33" s="308"/>
      <c r="C33" s="308"/>
      <c r="D33" s="308"/>
      <c r="E33" s="308"/>
      <c r="F33" s="307"/>
      <c r="G33" s="307"/>
      <c r="H33" s="307"/>
      <c r="I33" s="307"/>
    </row>
    <row r="34" spans="1:9" ht="55.5" customHeight="1">
      <c r="A34" s="310"/>
      <c r="B34" s="311"/>
      <c r="C34" s="311"/>
      <c r="D34" s="311"/>
      <c r="E34" s="311"/>
      <c r="F34" s="307"/>
      <c r="G34" s="307"/>
      <c r="H34" s="307"/>
      <c r="I34" s="307"/>
    </row>
    <row r="35" spans="1:9" ht="21.75" customHeight="1">
      <c r="A35" s="310"/>
      <c r="B35" s="311"/>
      <c r="C35" s="311"/>
      <c r="D35" s="311"/>
      <c r="E35" s="311"/>
      <c r="F35" s="307"/>
      <c r="G35" s="312"/>
      <c r="H35" s="307"/>
      <c r="I35" s="307"/>
    </row>
    <row r="36" spans="1:9" ht="12.75">
      <c r="A36" s="310"/>
      <c r="B36" s="313"/>
      <c r="C36" s="314"/>
      <c r="D36" s="314"/>
      <c r="E36" s="314"/>
      <c r="F36" s="307"/>
      <c r="G36" s="307"/>
      <c r="H36" s="307"/>
      <c r="I36" s="307"/>
    </row>
    <row r="37" spans="1:9" ht="39.75" customHeight="1">
      <c r="A37" s="310"/>
      <c r="B37" s="313"/>
      <c r="C37" s="313"/>
      <c r="D37" s="313"/>
      <c r="E37" s="313"/>
      <c r="F37" s="307"/>
      <c r="G37" s="307"/>
      <c r="H37" s="307"/>
      <c r="I37" s="307"/>
    </row>
    <row r="38" spans="1:9" ht="18" customHeight="1" hidden="1">
      <c r="A38" s="310"/>
      <c r="B38" s="313"/>
      <c r="C38" s="314"/>
      <c r="D38" s="313"/>
      <c r="E38" s="313"/>
      <c r="F38" s="307"/>
      <c r="G38" s="307"/>
      <c r="H38" s="307"/>
      <c r="I38" s="307"/>
    </row>
    <row r="39" spans="1:9" ht="42.75" customHeight="1">
      <c r="A39" s="310"/>
      <c r="B39" s="314"/>
      <c r="C39" s="314"/>
      <c r="D39" s="314"/>
      <c r="E39" s="314"/>
      <c r="F39" s="307"/>
      <c r="G39" s="307"/>
      <c r="H39" s="307"/>
      <c r="I39" s="307"/>
    </row>
    <row r="40" spans="1:9" ht="12.75">
      <c r="A40" s="315"/>
      <c r="B40" s="315"/>
      <c r="C40" s="315"/>
      <c r="D40" s="315"/>
      <c r="E40" s="315"/>
      <c r="F40" s="307"/>
      <c r="G40" s="307"/>
      <c r="H40" s="307"/>
      <c r="I40" s="307"/>
    </row>
    <row r="41" spans="1:9" ht="12.75">
      <c r="A41" s="315"/>
      <c r="B41" s="315"/>
      <c r="C41" s="381"/>
      <c r="D41" s="381"/>
      <c r="E41" s="315"/>
      <c r="F41" s="307"/>
      <c r="G41" s="307"/>
      <c r="H41" s="307"/>
      <c r="I41" s="307"/>
    </row>
    <row r="42" spans="1:9" ht="12.75">
      <c r="A42" s="307"/>
      <c r="B42" s="307"/>
      <c r="C42" s="307"/>
      <c r="D42" s="307"/>
      <c r="E42" s="307"/>
      <c r="F42" s="307"/>
      <c r="G42" s="307"/>
      <c r="H42" s="307"/>
      <c r="I42" s="307"/>
    </row>
    <row r="43" spans="1:9" ht="12.75">
      <c r="A43" s="307"/>
      <c r="B43" s="307"/>
      <c r="C43" s="307"/>
      <c r="D43" s="307"/>
      <c r="E43" s="307"/>
      <c r="F43" s="307"/>
      <c r="G43" s="307"/>
      <c r="H43" s="307"/>
      <c r="I43" s="307"/>
    </row>
    <row r="44" spans="1:9" ht="12.75">
      <c r="A44" s="307"/>
      <c r="B44" s="307"/>
      <c r="C44" s="307"/>
      <c r="D44" s="307"/>
      <c r="E44" s="307"/>
      <c r="F44" s="307"/>
      <c r="G44" s="307"/>
      <c r="H44" s="307"/>
      <c r="I44" s="307"/>
    </row>
    <row r="45" spans="1:9" ht="12.75">
      <c r="A45" s="307"/>
      <c r="B45" s="307"/>
      <c r="C45" s="307"/>
      <c r="D45" s="307"/>
      <c r="E45" s="307"/>
      <c r="F45" s="307"/>
      <c r="G45" s="307"/>
      <c r="H45" s="307"/>
      <c r="I45" s="307"/>
    </row>
    <row r="46" spans="1:9" ht="12.75">
      <c r="A46" s="307"/>
      <c r="B46" s="307"/>
      <c r="C46" s="307"/>
      <c r="D46" s="307"/>
      <c r="E46" s="307"/>
      <c r="F46" s="307"/>
      <c r="G46" s="307"/>
      <c r="H46" s="307"/>
      <c r="I46" s="307"/>
    </row>
    <row r="47" spans="1:9" ht="12.75">
      <c r="A47" s="307"/>
      <c r="B47" s="307"/>
      <c r="C47" s="307"/>
      <c r="D47" s="307"/>
      <c r="E47" s="307"/>
      <c r="F47" s="307"/>
      <c r="G47" s="307"/>
      <c r="H47" s="307"/>
      <c r="I47" s="307"/>
    </row>
    <row r="48" spans="1:9" ht="12.75">
      <c r="A48" s="307"/>
      <c r="B48" s="307"/>
      <c r="C48" s="307"/>
      <c r="D48" s="307"/>
      <c r="E48" s="307"/>
      <c r="F48" s="307"/>
      <c r="G48" s="307"/>
      <c r="H48" s="307"/>
      <c r="I48" s="307"/>
    </row>
    <row r="49" spans="1:9" ht="12.75">
      <c r="A49" s="307"/>
      <c r="B49" s="307"/>
      <c r="C49" s="307"/>
      <c r="D49" s="307"/>
      <c r="E49" s="307"/>
      <c r="F49" s="307"/>
      <c r="G49" s="307"/>
      <c r="H49" s="307"/>
      <c r="I49" s="307"/>
    </row>
    <row r="50" spans="1:9" ht="12.75">
      <c r="A50" s="307"/>
      <c r="B50" s="307"/>
      <c r="C50" s="307"/>
      <c r="D50" s="307"/>
      <c r="E50" s="307"/>
      <c r="F50" s="307"/>
      <c r="G50" s="307"/>
      <c r="H50" s="307"/>
      <c r="I50" s="307"/>
    </row>
    <row r="51" spans="1:9" ht="12.75">
      <c r="A51" s="307"/>
      <c r="B51" s="307"/>
      <c r="C51" s="307"/>
      <c r="D51" s="307"/>
      <c r="E51" s="307"/>
      <c r="F51" s="307"/>
      <c r="G51" s="307"/>
      <c r="H51" s="307"/>
      <c r="I51" s="307"/>
    </row>
    <row r="52" spans="1:9" ht="12.75">
      <c r="A52" s="307"/>
      <c r="B52" s="307"/>
      <c r="C52" s="307"/>
      <c r="D52" s="307"/>
      <c r="E52" s="307"/>
      <c r="F52" s="307"/>
      <c r="G52" s="307"/>
      <c r="H52" s="307"/>
      <c r="I52" s="307"/>
    </row>
    <row r="53" spans="1:9" ht="12.75">
      <c r="A53" s="307"/>
      <c r="B53" s="307"/>
      <c r="C53" s="307"/>
      <c r="D53" s="307"/>
      <c r="E53" s="307"/>
      <c r="F53" s="307"/>
      <c r="G53" s="307"/>
      <c r="H53" s="307"/>
      <c r="I53" s="307"/>
    </row>
    <row r="54" spans="1:9" ht="12.75">
      <c r="A54" s="307"/>
      <c r="B54" s="307"/>
      <c r="C54" s="307"/>
      <c r="D54" s="307"/>
      <c r="E54" s="307"/>
      <c r="F54" s="307"/>
      <c r="G54" s="307"/>
      <c r="H54" s="307"/>
      <c r="I54" s="307"/>
    </row>
    <row r="55" spans="1:9" ht="12.75">
      <c r="A55" s="307"/>
      <c r="B55" s="307"/>
      <c r="C55" s="307"/>
      <c r="D55" s="307"/>
      <c r="E55" s="307"/>
      <c r="F55" s="307"/>
      <c r="G55" s="307"/>
      <c r="H55" s="307"/>
      <c r="I55" s="307"/>
    </row>
    <row r="56" spans="1:9" ht="12.75">
      <c r="A56" s="307"/>
      <c r="B56" s="307"/>
      <c r="C56" s="307"/>
      <c r="D56" s="307"/>
      <c r="E56" s="307"/>
      <c r="F56" s="307"/>
      <c r="G56" s="307"/>
      <c r="H56" s="307"/>
      <c r="I56" s="307"/>
    </row>
    <row r="57" spans="1:9" ht="12.75">
      <c r="A57" s="307"/>
      <c r="B57" s="307"/>
      <c r="C57" s="307"/>
      <c r="D57" s="307"/>
      <c r="E57" s="307"/>
      <c r="F57" s="307"/>
      <c r="G57" s="307"/>
      <c r="H57" s="307"/>
      <c r="I57" s="307"/>
    </row>
    <row r="58" spans="1:9" ht="12.75">
      <c r="A58" s="307"/>
      <c r="B58" s="307"/>
      <c r="C58" s="307"/>
      <c r="D58" s="307"/>
      <c r="E58" s="307"/>
      <c r="F58" s="307"/>
      <c r="G58" s="307"/>
      <c r="H58" s="307"/>
      <c r="I58" s="307"/>
    </row>
    <row r="59" spans="1:9" ht="12.75">
      <c r="A59" s="307"/>
      <c r="B59" s="307"/>
      <c r="C59" s="307"/>
      <c r="D59" s="307"/>
      <c r="E59" s="307"/>
      <c r="F59" s="307"/>
      <c r="G59" s="307"/>
      <c r="H59" s="307"/>
      <c r="I59" s="307"/>
    </row>
    <row r="60" spans="1:9" ht="12.75">
      <c r="A60" s="307"/>
      <c r="B60" s="307"/>
      <c r="C60" s="307"/>
      <c r="D60" s="307"/>
      <c r="E60" s="307"/>
      <c r="F60" s="307"/>
      <c r="G60" s="307"/>
      <c r="H60" s="307"/>
      <c r="I60" s="307"/>
    </row>
    <row r="61" spans="1:9" ht="12.75">
      <c r="A61" s="307"/>
      <c r="B61" s="307"/>
      <c r="C61" s="307"/>
      <c r="D61" s="307"/>
      <c r="E61" s="307"/>
      <c r="F61" s="307"/>
      <c r="G61" s="307"/>
      <c r="H61" s="307"/>
      <c r="I61" s="307"/>
    </row>
    <row r="62" spans="1:9" ht="12.75">
      <c r="A62" s="307"/>
      <c r="B62" s="307"/>
      <c r="C62" s="307"/>
      <c r="D62" s="307"/>
      <c r="E62" s="307"/>
      <c r="F62" s="307"/>
      <c r="G62" s="307"/>
      <c r="H62" s="307"/>
      <c r="I62" s="307"/>
    </row>
    <row r="63" spans="1:9" ht="12.75">
      <c r="A63" s="307"/>
      <c r="B63" s="307"/>
      <c r="C63" s="307"/>
      <c r="D63" s="307"/>
      <c r="E63" s="307"/>
      <c r="F63" s="307"/>
      <c r="G63" s="307"/>
      <c r="H63" s="307"/>
      <c r="I63" s="307"/>
    </row>
    <row r="64" spans="1:9" ht="12.75">
      <c r="A64" s="307"/>
      <c r="B64" s="307"/>
      <c r="C64" s="307"/>
      <c r="D64" s="307"/>
      <c r="E64" s="307"/>
      <c r="F64" s="307"/>
      <c r="G64" s="307"/>
      <c r="H64" s="307"/>
      <c r="I64" s="307"/>
    </row>
    <row r="65" spans="1:9" ht="12.75">
      <c r="A65" s="307"/>
      <c r="B65" s="307"/>
      <c r="C65" s="307"/>
      <c r="D65" s="307"/>
      <c r="E65" s="307"/>
      <c r="F65" s="307"/>
      <c r="G65" s="307"/>
      <c r="H65" s="307"/>
      <c r="I65" s="307"/>
    </row>
    <row r="66" spans="1:9" ht="12.75">
      <c r="A66" s="307"/>
      <c r="B66" s="307"/>
      <c r="C66" s="307"/>
      <c r="D66" s="307"/>
      <c r="E66" s="307"/>
      <c r="F66" s="307"/>
      <c r="G66" s="307"/>
      <c r="H66" s="307"/>
      <c r="I66" s="307"/>
    </row>
    <row r="67" spans="1:9" ht="12.75">
      <c r="A67" s="307"/>
      <c r="B67" s="307"/>
      <c r="C67" s="307"/>
      <c r="D67" s="307"/>
      <c r="E67" s="307"/>
      <c r="F67" s="307"/>
      <c r="G67" s="307"/>
      <c r="H67" s="307"/>
      <c r="I67" s="307"/>
    </row>
    <row r="68" spans="1:9" ht="12.75">
      <c r="A68" s="307"/>
      <c r="B68" s="307"/>
      <c r="C68" s="307"/>
      <c r="D68" s="307"/>
      <c r="E68" s="307"/>
      <c r="F68" s="307"/>
      <c r="G68" s="307"/>
      <c r="H68" s="307"/>
      <c r="I68" s="307"/>
    </row>
    <row r="69" spans="1:9" ht="12.75">
      <c r="A69" s="307"/>
      <c r="B69" s="307"/>
      <c r="C69" s="307"/>
      <c r="D69" s="307"/>
      <c r="E69" s="307"/>
      <c r="F69" s="307"/>
      <c r="G69" s="307"/>
      <c r="H69" s="307"/>
      <c r="I69" s="307"/>
    </row>
    <row r="70" spans="1:9" ht="12.75">
      <c r="A70" s="307"/>
      <c r="B70" s="307"/>
      <c r="C70" s="307"/>
      <c r="D70" s="307"/>
      <c r="E70" s="307"/>
      <c r="F70" s="307"/>
      <c r="G70" s="307"/>
      <c r="H70" s="307"/>
      <c r="I70" s="307"/>
    </row>
    <row r="71" spans="1:9" ht="12.75">
      <c r="A71" s="307"/>
      <c r="B71" s="307"/>
      <c r="C71" s="307"/>
      <c r="D71" s="307"/>
      <c r="E71" s="307"/>
      <c r="F71" s="307"/>
      <c r="G71" s="307"/>
      <c r="H71" s="307"/>
      <c r="I71" s="307"/>
    </row>
    <row r="72" spans="1:9" ht="12.75">
      <c r="A72" s="307"/>
      <c r="B72" s="307"/>
      <c r="C72" s="307"/>
      <c r="D72" s="307"/>
      <c r="E72" s="307"/>
      <c r="F72" s="307"/>
      <c r="G72" s="307"/>
      <c r="H72" s="307"/>
      <c r="I72" s="307"/>
    </row>
    <row r="73" spans="1:9" ht="12.75">
      <c r="A73" s="307"/>
      <c r="B73" s="307"/>
      <c r="C73" s="307"/>
      <c r="D73" s="307"/>
      <c r="E73" s="307"/>
      <c r="F73" s="307"/>
      <c r="G73" s="307"/>
      <c r="H73" s="307"/>
      <c r="I73" s="307"/>
    </row>
    <row r="74" spans="1:9" ht="12.75">
      <c r="A74" s="307"/>
      <c r="B74" s="307"/>
      <c r="C74" s="307"/>
      <c r="D74" s="307"/>
      <c r="E74" s="307"/>
      <c r="F74" s="307"/>
      <c r="G74" s="307"/>
      <c r="H74" s="307"/>
      <c r="I74" s="307"/>
    </row>
    <row r="75" spans="1:9" ht="12.75">
      <c r="A75" s="307"/>
      <c r="B75" s="307"/>
      <c r="C75" s="307"/>
      <c r="D75" s="307"/>
      <c r="E75" s="307"/>
      <c r="F75" s="307"/>
      <c r="G75" s="307"/>
      <c r="H75" s="307"/>
      <c r="I75" s="307"/>
    </row>
    <row r="76" spans="1:9" ht="12.75">
      <c r="A76" s="307"/>
      <c r="B76" s="307"/>
      <c r="C76" s="307"/>
      <c r="D76" s="307"/>
      <c r="E76" s="307"/>
      <c r="F76" s="307"/>
      <c r="G76" s="307"/>
      <c r="H76" s="307"/>
      <c r="I76" s="307"/>
    </row>
    <row r="77" spans="1:9" ht="12.75">
      <c r="A77" s="307"/>
      <c r="B77" s="307"/>
      <c r="C77" s="307"/>
      <c r="D77" s="307"/>
      <c r="E77" s="307"/>
      <c r="F77" s="307"/>
      <c r="G77" s="307"/>
      <c r="H77" s="307"/>
      <c r="I77" s="307"/>
    </row>
    <row r="78" spans="1:9" ht="12.75">
      <c r="A78" s="307"/>
      <c r="B78" s="307"/>
      <c r="C78" s="307"/>
      <c r="D78" s="307"/>
      <c r="E78" s="307"/>
      <c r="F78" s="307"/>
      <c r="G78" s="307"/>
      <c r="H78" s="307"/>
      <c r="I78" s="307"/>
    </row>
    <row r="79" spans="1:9" ht="12.75">
      <c r="A79" s="307"/>
      <c r="B79" s="307"/>
      <c r="C79" s="307"/>
      <c r="D79" s="307"/>
      <c r="E79" s="307"/>
      <c r="F79" s="307"/>
      <c r="G79" s="307"/>
      <c r="H79" s="307"/>
      <c r="I79" s="307"/>
    </row>
    <row r="80" spans="1:9" ht="12.75">
      <c r="A80" s="307"/>
      <c r="B80" s="307"/>
      <c r="C80" s="307"/>
      <c r="D80" s="307"/>
      <c r="E80" s="307"/>
      <c r="F80" s="307"/>
      <c r="G80" s="307"/>
      <c r="H80" s="307"/>
      <c r="I80" s="307"/>
    </row>
    <row r="81" spans="1:9" ht="12.75">
      <c r="A81" s="307"/>
      <c r="B81" s="307"/>
      <c r="C81" s="307"/>
      <c r="D81" s="307"/>
      <c r="E81" s="307"/>
      <c r="F81" s="307"/>
      <c r="G81" s="307"/>
      <c r="H81" s="307"/>
      <c r="I81" s="307"/>
    </row>
    <row r="82" spans="1:9" ht="12.75">
      <c r="A82" s="307"/>
      <c r="B82" s="307"/>
      <c r="C82" s="307"/>
      <c r="D82" s="307"/>
      <c r="E82" s="307"/>
      <c r="F82" s="307"/>
      <c r="G82" s="307"/>
      <c r="H82" s="307"/>
      <c r="I82" s="307"/>
    </row>
    <row r="83" spans="1:9" ht="12.75">
      <c r="A83" s="307"/>
      <c r="B83" s="307"/>
      <c r="C83" s="307"/>
      <c r="D83" s="307"/>
      <c r="E83" s="307"/>
      <c r="F83" s="307"/>
      <c r="G83" s="307"/>
      <c r="H83" s="307"/>
      <c r="I83" s="307"/>
    </row>
    <row r="84" spans="1:9" ht="12.75">
      <c r="A84" s="307"/>
      <c r="B84" s="307"/>
      <c r="C84" s="307"/>
      <c r="D84" s="307"/>
      <c r="E84" s="307"/>
      <c r="F84" s="307"/>
      <c r="G84" s="307"/>
      <c r="H84" s="307"/>
      <c r="I84" s="307"/>
    </row>
    <row r="85" spans="1:9" ht="12.75">
      <c r="A85" s="307"/>
      <c r="B85" s="307"/>
      <c r="C85" s="307"/>
      <c r="D85" s="307"/>
      <c r="E85" s="307"/>
      <c r="F85" s="307"/>
      <c r="G85" s="307"/>
      <c r="H85" s="307"/>
      <c r="I85" s="307"/>
    </row>
    <row r="86" spans="1:9" ht="12.75">
      <c r="A86" s="307"/>
      <c r="B86" s="307"/>
      <c r="C86" s="307"/>
      <c r="D86" s="307"/>
      <c r="E86" s="307"/>
      <c r="F86" s="307"/>
      <c r="G86" s="307"/>
      <c r="H86" s="307"/>
      <c r="I86" s="307"/>
    </row>
    <row r="87" spans="1:9" ht="12.75">
      <c r="A87" s="307"/>
      <c r="B87" s="307"/>
      <c r="C87" s="307"/>
      <c r="D87" s="307"/>
      <c r="E87" s="307"/>
      <c r="F87" s="307"/>
      <c r="G87" s="307"/>
      <c r="H87" s="307"/>
      <c r="I87" s="307"/>
    </row>
    <row r="88" spans="1:9" ht="12.75">
      <c r="A88" s="307"/>
      <c r="B88" s="307"/>
      <c r="C88" s="307"/>
      <c r="D88" s="307"/>
      <c r="E88" s="307"/>
      <c r="F88" s="307"/>
      <c r="G88" s="307"/>
      <c r="H88" s="307"/>
      <c r="I88" s="307"/>
    </row>
    <row r="89" spans="1:9" ht="12.75">
      <c r="A89" s="307"/>
      <c r="B89" s="307"/>
      <c r="C89" s="307"/>
      <c r="D89" s="307"/>
      <c r="E89" s="307"/>
      <c r="F89" s="307"/>
      <c r="G89" s="307"/>
      <c r="H89" s="307"/>
      <c r="I89" s="307"/>
    </row>
    <row r="90" spans="1:9" ht="12.75">
      <c r="A90" s="307"/>
      <c r="B90" s="307"/>
      <c r="C90" s="307"/>
      <c r="D90" s="307"/>
      <c r="E90" s="307"/>
      <c r="F90" s="307"/>
      <c r="G90" s="307"/>
      <c r="H90" s="307"/>
      <c r="I90" s="307"/>
    </row>
    <row r="91" spans="1:9" ht="12.75">
      <c r="A91" s="307"/>
      <c r="B91" s="307"/>
      <c r="C91" s="307"/>
      <c r="D91" s="307"/>
      <c r="E91" s="307"/>
      <c r="F91" s="307"/>
      <c r="G91" s="307"/>
      <c r="H91" s="307"/>
      <c r="I91" s="307"/>
    </row>
    <row r="92" spans="1:9" ht="12.75">
      <c r="A92" s="307"/>
      <c r="B92" s="307"/>
      <c r="C92" s="307"/>
      <c r="D92" s="307"/>
      <c r="E92" s="307"/>
      <c r="F92" s="307"/>
      <c r="G92" s="307"/>
      <c r="H92" s="307"/>
      <c r="I92" s="307"/>
    </row>
    <row r="93" spans="1:9" ht="12.75">
      <c r="A93" s="307"/>
      <c r="B93" s="307"/>
      <c r="C93" s="307"/>
      <c r="D93" s="307"/>
      <c r="E93" s="307"/>
      <c r="F93" s="307"/>
      <c r="G93" s="307"/>
      <c r="H93" s="307"/>
      <c r="I93" s="307"/>
    </row>
    <row r="94" spans="1:9" ht="12.75">
      <c r="A94" s="307"/>
      <c r="B94" s="307"/>
      <c r="C94" s="307"/>
      <c r="D94" s="307"/>
      <c r="E94" s="307"/>
      <c r="F94" s="307"/>
      <c r="G94" s="307"/>
      <c r="H94" s="307"/>
      <c r="I94" s="307"/>
    </row>
    <row r="95" spans="1:9" ht="12.75">
      <c r="A95" s="307"/>
      <c r="B95" s="307"/>
      <c r="C95" s="307"/>
      <c r="D95" s="307"/>
      <c r="E95" s="307"/>
      <c r="F95" s="307"/>
      <c r="G95" s="307"/>
      <c r="H95" s="307"/>
      <c r="I95" s="307"/>
    </row>
    <row r="96" spans="1:9" ht="12.75">
      <c r="A96" s="307"/>
      <c r="B96" s="307"/>
      <c r="C96" s="307"/>
      <c r="D96" s="307"/>
      <c r="E96" s="307"/>
      <c r="F96" s="307"/>
      <c r="G96" s="307"/>
      <c r="H96" s="307"/>
      <c r="I96" s="307"/>
    </row>
    <row r="97" spans="1:9" ht="12.75">
      <c r="A97" s="307"/>
      <c r="B97" s="307"/>
      <c r="C97" s="307"/>
      <c r="D97" s="307"/>
      <c r="E97" s="307"/>
      <c r="F97" s="307"/>
      <c r="G97" s="307"/>
      <c r="H97" s="307"/>
      <c r="I97" s="307"/>
    </row>
    <row r="98" spans="1:9" ht="12.75">
      <c r="A98" s="307"/>
      <c r="B98" s="307"/>
      <c r="C98" s="307"/>
      <c r="D98" s="307"/>
      <c r="E98" s="307"/>
      <c r="F98" s="307"/>
      <c r="G98" s="307"/>
      <c r="H98" s="307"/>
      <c r="I98" s="307"/>
    </row>
    <row r="99" spans="1:9" ht="12.75">
      <c r="A99" s="307"/>
      <c r="B99" s="307"/>
      <c r="C99" s="307"/>
      <c r="D99" s="307"/>
      <c r="E99" s="307"/>
      <c r="F99" s="307"/>
      <c r="G99" s="307"/>
      <c r="H99" s="307"/>
      <c r="I99" s="307"/>
    </row>
    <row r="100" spans="1:9" ht="12.75">
      <c r="A100" s="307"/>
      <c r="B100" s="307"/>
      <c r="C100" s="307"/>
      <c r="D100" s="307"/>
      <c r="E100" s="307"/>
      <c r="F100" s="307"/>
      <c r="G100" s="307"/>
      <c r="H100" s="307"/>
      <c r="I100" s="307"/>
    </row>
    <row r="101" spans="1:9" ht="12.75">
      <c r="A101" s="307"/>
      <c r="B101" s="307"/>
      <c r="C101" s="307"/>
      <c r="D101" s="307"/>
      <c r="E101" s="307"/>
      <c r="F101" s="307"/>
      <c r="G101" s="307"/>
      <c r="H101" s="307"/>
      <c r="I101" s="307"/>
    </row>
    <row r="102" spans="1:9" ht="12.75">
      <c r="A102" s="307"/>
      <c r="B102" s="307"/>
      <c r="C102" s="307"/>
      <c r="D102" s="307"/>
      <c r="E102" s="307"/>
      <c r="F102" s="307"/>
      <c r="G102" s="307"/>
      <c r="H102" s="307"/>
      <c r="I102" s="307"/>
    </row>
    <row r="103" spans="1:9" ht="12.75">
      <c r="A103" s="307"/>
      <c r="B103" s="307"/>
      <c r="C103" s="307"/>
      <c r="D103" s="307"/>
      <c r="E103" s="307"/>
      <c r="F103" s="307"/>
      <c r="G103" s="307"/>
      <c r="H103" s="307"/>
      <c r="I103" s="307"/>
    </row>
    <row r="104" spans="1:9" ht="12.75">
      <c r="A104" s="307"/>
      <c r="B104" s="307"/>
      <c r="C104" s="307"/>
      <c r="D104" s="307"/>
      <c r="E104" s="307"/>
      <c r="F104" s="307"/>
      <c r="G104" s="307"/>
      <c r="H104" s="307"/>
      <c r="I104" s="307"/>
    </row>
    <row r="105" spans="1:9" ht="12.75">
      <c r="A105" s="307"/>
      <c r="B105" s="307"/>
      <c r="C105" s="307"/>
      <c r="D105" s="307"/>
      <c r="E105" s="307"/>
      <c r="F105" s="307"/>
      <c r="G105" s="307"/>
      <c r="H105" s="307"/>
      <c r="I105" s="307"/>
    </row>
    <row r="106" spans="1:9" ht="12.75">
      <c r="A106" s="307"/>
      <c r="B106" s="307"/>
      <c r="C106" s="307"/>
      <c r="D106" s="307"/>
      <c r="E106" s="307"/>
      <c r="F106" s="307"/>
      <c r="G106" s="307"/>
      <c r="H106" s="307"/>
      <c r="I106" s="307"/>
    </row>
    <row r="107" spans="1:9" ht="12.75">
      <c r="A107" s="307"/>
      <c r="B107" s="307"/>
      <c r="C107" s="307"/>
      <c r="D107" s="307"/>
      <c r="E107" s="307"/>
      <c r="F107" s="307"/>
      <c r="G107" s="307"/>
      <c r="H107" s="307"/>
      <c r="I107" s="307"/>
    </row>
    <row r="108" spans="1:9" ht="12.75">
      <c r="A108" s="307"/>
      <c r="B108" s="307"/>
      <c r="C108" s="307"/>
      <c r="D108" s="307"/>
      <c r="E108" s="307"/>
      <c r="F108" s="307"/>
      <c r="G108" s="307"/>
      <c r="H108" s="307"/>
      <c r="I108" s="307"/>
    </row>
    <row r="109" spans="1:9" ht="12.75">
      <c r="A109" s="307"/>
      <c r="B109" s="307"/>
      <c r="C109" s="307"/>
      <c r="D109" s="307"/>
      <c r="E109" s="307"/>
      <c r="F109" s="307"/>
      <c r="G109" s="307"/>
      <c r="H109" s="307"/>
      <c r="I109" s="307"/>
    </row>
    <row r="110" spans="1:9" ht="12.75">
      <c r="A110" s="307"/>
      <c r="B110" s="307"/>
      <c r="C110" s="307"/>
      <c r="D110" s="307"/>
      <c r="E110" s="307"/>
      <c r="F110" s="307"/>
      <c r="G110" s="307"/>
      <c r="H110" s="307"/>
      <c r="I110" s="307"/>
    </row>
    <row r="111" spans="1:9" ht="12.75">
      <c r="A111" s="307"/>
      <c r="B111" s="307"/>
      <c r="C111" s="307"/>
      <c r="D111" s="307"/>
      <c r="E111" s="307"/>
      <c r="F111" s="307"/>
      <c r="G111" s="307"/>
      <c r="H111" s="307"/>
      <c r="I111" s="307"/>
    </row>
    <row r="112" spans="1:9" ht="12.75">
      <c r="A112" s="307"/>
      <c r="B112" s="307"/>
      <c r="C112" s="307"/>
      <c r="D112" s="307"/>
      <c r="E112" s="307"/>
      <c r="F112" s="307"/>
      <c r="G112" s="307"/>
      <c r="H112" s="307"/>
      <c r="I112" s="307"/>
    </row>
  </sheetData>
  <sheetProtection/>
  <mergeCells count="14">
    <mergeCell ref="B1:E1"/>
    <mergeCell ref="B2:E2"/>
    <mergeCell ref="B3:E3"/>
    <mergeCell ref="C18:D18"/>
    <mergeCell ref="B5:E5"/>
    <mergeCell ref="B4:E4"/>
    <mergeCell ref="A8:L8"/>
    <mergeCell ref="A9:L9"/>
    <mergeCell ref="E10:L10"/>
    <mergeCell ref="C41:D41"/>
    <mergeCell ref="B28:E28"/>
    <mergeCell ref="B29:E29"/>
    <mergeCell ref="A31:E31"/>
    <mergeCell ref="A32:E32"/>
  </mergeCells>
  <printOptions/>
  <pageMargins left="0.75" right="0.75" top="1" bottom="1" header="0.5" footer="0.5"/>
  <pageSetup fitToHeight="1" fitToWidth="1" horizontalDpi="600" verticalDpi="600" orientation="portrait" paperSize="9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BJ41"/>
  <sheetViews>
    <sheetView zoomScalePageLayoutView="0" workbookViewId="0" topLeftCell="B7">
      <selection activeCell="L21" sqref="L21"/>
    </sheetView>
  </sheetViews>
  <sheetFormatPr defaultColWidth="7.50390625" defaultRowHeight="12.75"/>
  <cols>
    <col min="1" max="1" width="0.12890625" style="3" hidden="1" customWidth="1"/>
    <col min="2" max="2" width="46.125" style="3" customWidth="1"/>
    <col min="3" max="3" width="28.875" style="16" customWidth="1"/>
    <col min="4" max="4" width="16.875" style="29" customWidth="1"/>
    <col min="5" max="5" width="10.875" style="29" hidden="1" customWidth="1"/>
    <col min="6" max="6" width="10.50390625" style="3" customWidth="1"/>
    <col min="7" max="7" width="11.125" style="3" customWidth="1"/>
    <col min="8" max="8" width="1.12109375" style="3" customWidth="1"/>
    <col min="9" max="9" width="9.875" style="3" customWidth="1"/>
    <col min="10" max="10" width="10.625" style="3" customWidth="1"/>
    <col min="11" max="11" width="7.50390625" style="3" customWidth="1"/>
    <col min="12" max="12" width="10.50390625" style="3" customWidth="1"/>
    <col min="13" max="16384" width="7.50390625" style="3" customWidth="1"/>
  </cols>
  <sheetData>
    <row r="1" spans="2:5" ht="12.75" customHeight="1">
      <c r="B1" s="94"/>
      <c r="C1" s="95" t="s">
        <v>22</v>
      </c>
      <c r="D1" s="95"/>
      <c r="E1" s="95"/>
    </row>
    <row r="2" spans="2:5" ht="12.75" customHeight="1">
      <c r="B2" s="94"/>
      <c r="C2" s="95" t="s">
        <v>22</v>
      </c>
      <c r="D2" s="95"/>
      <c r="E2" s="95"/>
    </row>
    <row r="3" spans="2:5" ht="12.75" customHeight="1">
      <c r="B3" s="94"/>
      <c r="C3" s="95"/>
      <c r="D3" s="95"/>
      <c r="E3" s="95"/>
    </row>
    <row r="4" spans="2:5" ht="15" customHeight="1">
      <c r="B4" s="94"/>
      <c r="C4" s="95"/>
      <c r="D4" s="95"/>
      <c r="E4" s="95"/>
    </row>
    <row r="5" spans="1:62" ht="42.75" customHeight="1">
      <c r="A5" s="6"/>
      <c r="B5" s="96"/>
      <c r="C5" s="95" t="s">
        <v>22</v>
      </c>
      <c r="D5" s="95"/>
      <c r="E5" s="95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</row>
    <row r="6" spans="1:62" ht="47.25" customHeight="1">
      <c r="A6" s="6"/>
      <c r="B6" s="387" t="s">
        <v>551</v>
      </c>
      <c r="C6" s="387"/>
      <c r="D6" s="387"/>
      <c r="E6" s="387"/>
      <c r="F6" s="387"/>
      <c r="G6" s="387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</row>
    <row r="7" spans="1:62" ht="17.25" customHeight="1">
      <c r="A7" s="6"/>
      <c r="B7" s="249"/>
      <c r="C7" s="249"/>
      <c r="D7" s="386" t="s">
        <v>21</v>
      </c>
      <c r="E7" s="386"/>
      <c r="F7" s="386"/>
      <c r="G7" s="386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1:62" ht="31.5" customHeight="1">
      <c r="A8" s="17"/>
      <c r="B8" s="246" t="s">
        <v>112</v>
      </c>
      <c r="C8" s="247" t="s">
        <v>111</v>
      </c>
      <c r="D8" s="248">
        <v>2024</v>
      </c>
      <c r="E8" s="79">
        <v>2014</v>
      </c>
      <c r="F8" s="248">
        <v>2025</v>
      </c>
      <c r="G8" s="248">
        <v>2026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</row>
    <row r="9" spans="1:62" ht="11.25" customHeight="1">
      <c r="A9" s="18"/>
      <c r="B9" s="80">
        <v>1</v>
      </c>
      <c r="C9" s="81">
        <v>2</v>
      </c>
      <c r="D9" s="82">
        <v>3</v>
      </c>
      <c r="E9" s="82">
        <v>3</v>
      </c>
      <c r="F9" s="82">
        <v>4</v>
      </c>
      <c r="G9" s="82">
        <v>5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</row>
    <row r="10" spans="1:62" ht="32.25" customHeight="1">
      <c r="A10" s="17"/>
      <c r="B10" s="83" t="s">
        <v>143</v>
      </c>
      <c r="C10" s="84" t="s">
        <v>113</v>
      </c>
      <c r="D10" s="87">
        <f>D11</f>
        <v>208</v>
      </c>
      <c r="E10" s="87">
        <f>E11</f>
        <v>503.4000000000001</v>
      </c>
      <c r="F10" s="87">
        <f>F11</f>
        <v>218</v>
      </c>
      <c r="G10" s="87">
        <f>G11</f>
        <v>229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</row>
    <row r="11" spans="1:62" ht="30" customHeight="1">
      <c r="A11" s="17"/>
      <c r="B11" s="83" t="s">
        <v>144</v>
      </c>
      <c r="C11" s="84" t="s">
        <v>113</v>
      </c>
      <c r="D11" s="87">
        <f>D12+D17+D22</f>
        <v>208</v>
      </c>
      <c r="E11" s="87">
        <f>E12+E17+E22</f>
        <v>503.4000000000001</v>
      </c>
      <c r="F11" s="87">
        <f>F12+F15+F22</f>
        <v>218</v>
      </c>
      <c r="G11" s="87">
        <f>G12+G15+G22</f>
        <v>229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</row>
    <row r="12" spans="1:62" ht="31.5" customHeight="1">
      <c r="A12" s="17"/>
      <c r="B12" s="83" t="s">
        <v>93</v>
      </c>
      <c r="C12" s="84" t="s">
        <v>94</v>
      </c>
      <c r="D12" s="87">
        <f aca="true" t="shared" si="0" ref="D12:G13">D13</f>
        <v>208</v>
      </c>
      <c r="E12" s="87">
        <f t="shared" si="0"/>
        <v>521.2</v>
      </c>
      <c r="F12" s="87">
        <f t="shared" si="0"/>
        <v>426</v>
      </c>
      <c r="G12" s="87">
        <f t="shared" si="0"/>
        <v>655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</row>
    <row r="13" spans="1:62" ht="40.5" customHeight="1">
      <c r="A13" s="17"/>
      <c r="B13" s="85" t="s">
        <v>95</v>
      </c>
      <c r="C13" s="84" t="s">
        <v>145</v>
      </c>
      <c r="D13" s="87">
        <f t="shared" si="0"/>
        <v>208</v>
      </c>
      <c r="E13" s="87">
        <f t="shared" si="0"/>
        <v>521.2</v>
      </c>
      <c r="F13" s="87">
        <f t="shared" si="0"/>
        <v>426</v>
      </c>
      <c r="G13" s="87">
        <f t="shared" si="0"/>
        <v>655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</row>
    <row r="14" spans="1:62" s="6" customFormat="1" ht="46.5" customHeight="1">
      <c r="A14" s="19">
        <v>1010200</v>
      </c>
      <c r="B14" s="85" t="s">
        <v>140</v>
      </c>
      <c r="C14" s="84" t="s">
        <v>124</v>
      </c>
      <c r="D14" s="86">
        <v>208</v>
      </c>
      <c r="E14" s="86">
        <v>521.2</v>
      </c>
      <c r="F14" s="86">
        <v>426</v>
      </c>
      <c r="G14" s="86">
        <v>655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</row>
    <row r="15" spans="1:62" ht="43.5" customHeight="1">
      <c r="A15" s="17">
        <v>1010201</v>
      </c>
      <c r="B15" s="85" t="s">
        <v>120</v>
      </c>
      <c r="C15" s="84" t="s">
        <v>119</v>
      </c>
      <c r="D15" s="87">
        <f>D16</f>
        <v>0</v>
      </c>
      <c r="E15" s="87">
        <f>E16</f>
        <v>0</v>
      </c>
      <c r="F15" s="87">
        <f>F16</f>
        <v>-208</v>
      </c>
      <c r="G15" s="87">
        <f>G16</f>
        <v>-426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</row>
    <row r="16" spans="1:62" ht="45" customHeight="1">
      <c r="A16" s="17"/>
      <c r="B16" s="85" t="s">
        <v>105</v>
      </c>
      <c r="C16" s="84" t="s">
        <v>121</v>
      </c>
      <c r="D16" s="87">
        <v>0</v>
      </c>
      <c r="E16" s="87">
        <v>0</v>
      </c>
      <c r="F16" s="87">
        <v>-208</v>
      </c>
      <c r="G16" s="87">
        <v>-426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</row>
    <row r="17" spans="1:62" ht="32.25" customHeight="1">
      <c r="A17" s="17"/>
      <c r="B17" s="85" t="s">
        <v>146</v>
      </c>
      <c r="C17" s="84" t="s">
        <v>28</v>
      </c>
      <c r="D17" s="87">
        <f>D21+D18</f>
        <v>0</v>
      </c>
      <c r="E17" s="87">
        <f>E18-E21</f>
        <v>-142.29999999999995</v>
      </c>
      <c r="F17" s="87">
        <f>F21+F18</f>
        <v>0</v>
      </c>
      <c r="G17" s="87">
        <f>G18-G21</f>
        <v>0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</row>
    <row r="18" spans="1:62" ht="27" customHeight="1">
      <c r="A18" s="17">
        <v>1010205</v>
      </c>
      <c r="B18" s="85" t="s">
        <v>147</v>
      </c>
      <c r="C18" s="84" t="s">
        <v>118</v>
      </c>
      <c r="D18" s="87">
        <f>D19</f>
        <v>0</v>
      </c>
      <c r="E18" s="87">
        <f>E19</f>
        <v>395</v>
      </c>
      <c r="F18" s="87">
        <f>F19</f>
        <v>0</v>
      </c>
      <c r="G18" s="87">
        <f>G19</f>
        <v>0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</row>
    <row r="19" spans="1:62" ht="45" customHeight="1">
      <c r="A19" s="21"/>
      <c r="B19" s="85" t="s">
        <v>148</v>
      </c>
      <c r="C19" s="84" t="s">
        <v>104</v>
      </c>
      <c r="D19" s="87">
        <v>0</v>
      </c>
      <c r="E19" s="87">
        <v>395</v>
      </c>
      <c r="F19" s="87">
        <v>0</v>
      </c>
      <c r="G19" s="87">
        <v>0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</row>
    <row r="20" spans="1:62" ht="45" customHeight="1">
      <c r="A20" s="21"/>
      <c r="B20" s="85" t="s">
        <v>29</v>
      </c>
      <c r="C20" s="84" t="s">
        <v>149</v>
      </c>
      <c r="D20" s="87">
        <f>D21</f>
        <v>0</v>
      </c>
      <c r="E20" s="87">
        <f>E21</f>
        <v>537.3</v>
      </c>
      <c r="F20" s="87">
        <f>F21</f>
        <v>0</v>
      </c>
      <c r="G20" s="87">
        <f>G21</f>
        <v>0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</row>
    <row r="21" spans="1:62" ht="45" customHeight="1">
      <c r="A21" s="21"/>
      <c r="B21" s="85" t="s">
        <v>141</v>
      </c>
      <c r="C21" s="84" t="s">
        <v>150</v>
      </c>
      <c r="D21" s="87">
        <v>0</v>
      </c>
      <c r="E21" s="87">
        <v>537.3</v>
      </c>
      <c r="F21" s="87">
        <v>0</v>
      </c>
      <c r="G21" s="87">
        <v>0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</row>
    <row r="22" spans="1:62" ht="30.75" customHeight="1">
      <c r="A22" s="21"/>
      <c r="B22" s="85" t="s">
        <v>114</v>
      </c>
      <c r="C22" s="84" t="s">
        <v>115</v>
      </c>
      <c r="D22" s="87">
        <v>0</v>
      </c>
      <c r="E22" s="87">
        <f>E23+E25</f>
        <v>124.5</v>
      </c>
      <c r="F22" s="87">
        <v>0</v>
      </c>
      <c r="G22" s="87">
        <v>0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</row>
    <row r="23" spans="1:62" ht="23.25" customHeight="1">
      <c r="A23" s="21"/>
      <c r="B23" s="85" t="s">
        <v>45</v>
      </c>
      <c r="C23" s="84" t="s">
        <v>46</v>
      </c>
      <c r="D23" s="88">
        <f>D24</f>
        <v>-22136.6</v>
      </c>
      <c r="E23" s="88">
        <f>E24</f>
        <v>-10873.8</v>
      </c>
      <c r="F23" s="88">
        <f>F24</f>
        <v>-15836.4</v>
      </c>
      <c r="G23" s="88">
        <f>G24</f>
        <v>-16440.3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</row>
    <row r="24" spans="1:62" ht="36" customHeight="1">
      <c r="A24" s="21"/>
      <c r="B24" s="85" t="s">
        <v>47</v>
      </c>
      <c r="C24" s="84" t="s">
        <v>52</v>
      </c>
      <c r="D24" s="88">
        <v>-22136.6</v>
      </c>
      <c r="E24" s="88">
        <v>-10873.8</v>
      </c>
      <c r="F24" s="88">
        <v>-15836.4</v>
      </c>
      <c r="G24" s="88">
        <v>-16440.3</v>
      </c>
      <c r="H24" s="10"/>
      <c r="I24" s="10"/>
      <c r="J24" s="10"/>
      <c r="K24" s="90"/>
      <c r="L24" s="1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</row>
    <row r="25" spans="1:62" ht="33" customHeight="1">
      <c r="A25" s="21"/>
      <c r="B25" s="85" t="s">
        <v>55</v>
      </c>
      <c r="C25" s="84" t="s">
        <v>116</v>
      </c>
      <c r="D25" s="88">
        <f>D26</f>
        <v>22136.6</v>
      </c>
      <c r="E25" s="88">
        <f>E26</f>
        <v>10998.3</v>
      </c>
      <c r="F25" s="88">
        <f>F26</f>
        <v>15836.4</v>
      </c>
      <c r="G25" s="88">
        <f>G26</f>
        <v>16440.3</v>
      </c>
      <c r="H25" s="10"/>
      <c r="I25" s="10"/>
      <c r="J25" s="101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2" ht="37.5" customHeight="1">
      <c r="A26" s="21"/>
      <c r="B26" s="85" t="s">
        <v>86</v>
      </c>
      <c r="C26" s="84" t="s">
        <v>117</v>
      </c>
      <c r="D26" s="88">
        <v>22136.6</v>
      </c>
      <c r="E26" s="88">
        <v>10998.3</v>
      </c>
      <c r="F26" s="88">
        <v>15836.4</v>
      </c>
      <c r="G26" s="88">
        <v>16440.3</v>
      </c>
      <c r="H26" s="10"/>
      <c r="I26" s="90"/>
      <c r="J26" s="10"/>
      <c r="K26" s="9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</row>
    <row r="27" spans="2:11" ht="15">
      <c r="B27" s="94"/>
      <c r="C27" s="92"/>
      <c r="D27" s="103"/>
      <c r="E27" s="97">
        <v>9957.6</v>
      </c>
      <c r="F27" s="98"/>
      <c r="J27" s="108"/>
      <c r="K27" s="98"/>
    </row>
    <row r="28" spans="2:11" ht="15">
      <c r="B28" s="94"/>
      <c r="C28" s="92"/>
      <c r="D28" s="102"/>
      <c r="E28" s="97">
        <v>10460.98937</v>
      </c>
      <c r="G28" s="108"/>
      <c r="I28" s="105"/>
      <c r="J28" s="98"/>
      <c r="K28" s="98"/>
    </row>
    <row r="29" spans="2:10" ht="15">
      <c r="B29" s="94"/>
      <c r="C29" s="92"/>
      <c r="D29" s="103"/>
      <c r="E29" s="97">
        <v>124.5</v>
      </c>
      <c r="F29" s="98"/>
      <c r="G29" s="105"/>
      <c r="J29" s="98"/>
    </row>
    <row r="30" spans="2:10" s="22" customFormat="1" ht="18">
      <c r="B30" s="94"/>
      <c r="C30" s="92"/>
      <c r="D30" s="111"/>
      <c r="E30" s="97">
        <f>E27-E28</f>
        <v>-503.38936999999896</v>
      </c>
      <c r="I30" s="104"/>
      <c r="J30" s="104"/>
    </row>
    <row r="32" spans="2:10" ht="13.5">
      <c r="B32" s="26"/>
      <c r="C32" s="28"/>
      <c r="J32" s="98"/>
    </row>
    <row r="33" spans="4:5" ht="9.75">
      <c r="D33" s="106"/>
      <c r="E33" s="99">
        <v>124.49785</v>
      </c>
    </row>
    <row r="34" spans="4:5" ht="9.75">
      <c r="D34" s="107"/>
      <c r="E34" s="100">
        <v>41.40848</v>
      </c>
    </row>
    <row r="35" spans="4:5" ht="9.75">
      <c r="D35" s="106"/>
      <c r="E35" s="99">
        <f>E33-E34</f>
        <v>83.08937</v>
      </c>
    </row>
    <row r="36" spans="9:10" ht="9.75">
      <c r="I36" s="105"/>
      <c r="J36" s="91"/>
    </row>
    <row r="39" spans="4:7" ht="9.75">
      <c r="D39" s="93"/>
      <c r="G39" s="108"/>
    </row>
    <row r="40" spans="4:10" ht="9.75">
      <c r="D40" s="93"/>
      <c r="E40" s="93"/>
      <c r="J40" s="109"/>
    </row>
    <row r="41" spans="4:5" ht="9.75">
      <c r="D41" s="93"/>
      <c r="E41" s="93"/>
    </row>
  </sheetData>
  <sheetProtection/>
  <mergeCells count="2">
    <mergeCell ref="D7:G7"/>
    <mergeCell ref="B6:G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L49"/>
  <sheetViews>
    <sheetView zoomScalePageLayoutView="0" workbookViewId="0" topLeftCell="B4">
      <selection activeCell="B8" sqref="B8"/>
    </sheetView>
  </sheetViews>
  <sheetFormatPr defaultColWidth="7.50390625" defaultRowHeight="12.75"/>
  <cols>
    <col min="1" max="1" width="0.12890625" style="3" hidden="1" customWidth="1"/>
    <col min="2" max="2" width="58.50390625" style="3" customWidth="1"/>
    <col min="3" max="3" width="5.625" style="4" hidden="1" customWidth="1"/>
    <col min="4" max="4" width="31.625" style="16" customWidth="1"/>
    <col min="5" max="5" width="10.875" style="29" customWidth="1"/>
    <col min="6" max="6" width="8.875" style="3" customWidth="1"/>
    <col min="7" max="16384" width="7.50390625" style="3" customWidth="1"/>
  </cols>
  <sheetData>
    <row r="1" spans="4:6" ht="12.75" customHeight="1">
      <c r="D1" s="388" t="s">
        <v>22</v>
      </c>
      <c r="E1" s="388"/>
      <c r="F1" s="5"/>
    </row>
    <row r="2" spans="4:12" ht="12.75" customHeight="1">
      <c r="D2" s="388" t="s">
        <v>22</v>
      </c>
      <c r="E2" s="388"/>
      <c r="F2" s="1"/>
      <c r="G2" s="1"/>
      <c r="H2" s="1"/>
      <c r="I2" s="2"/>
      <c r="J2" s="2"/>
      <c r="K2" s="2"/>
      <c r="L2" s="2"/>
    </row>
    <row r="3" spans="4:12" ht="12.75" customHeight="1">
      <c r="D3" s="388"/>
      <c r="E3" s="388"/>
      <c r="F3" s="1"/>
      <c r="G3" s="1"/>
      <c r="H3" s="1"/>
      <c r="I3" s="2"/>
      <c r="J3" s="2"/>
      <c r="K3" s="2"/>
      <c r="L3" s="2"/>
    </row>
    <row r="4" spans="4:12" ht="15" customHeight="1">
      <c r="D4" s="388"/>
      <c r="E4" s="388"/>
      <c r="F4" s="1"/>
      <c r="G4" s="1"/>
      <c r="H4" s="1"/>
      <c r="I4" s="2"/>
      <c r="J4" s="2"/>
      <c r="K4" s="2"/>
      <c r="L4" s="2"/>
    </row>
    <row r="5" spans="1:64" ht="12.75" customHeight="1">
      <c r="A5" s="6"/>
      <c r="B5" s="7"/>
      <c r="C5" s="8"/>
      <c r="D5" s="388" t="s">
        <v>22</v>
      </c>
      <c r="E5" s="388"/>
      <c r="F5" s="1"/>
      <c r="G5" s="1"/>
      <c r="H5" s="1"/>
      <c r="I5" s="2"/>
      <c r="J5" s="2"/>
      <c r="K5" s="2"/>
      <c r="L5" s="2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4" ht="12.75" customHeight="1">
      <c r="A6" s="6"/>
      <c r="B6" s="7"/>
      <c r="C6" s="8"/>
      <c r="D6" s="389" t="s">
        <v>22</v>
      </c>
      <c r="E6" s="389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1:64" ht="12">
      <c r="A7" s="6"/>
      <c r="B7" s="7"/>
      <c r="C7" s="8"/>
      <c r="D7" s="12"/>
      <c r="E7" s="11"/>
      <c r="F7" s="9"/>
      <c r="G7" s="10"/>
      <c r="H7" s="10"/>
      <c r="I7" s="13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</row>
    <row r="8" spans="1:64" ht="12">
      <c r="A8" s="6"/>
      <c r="B8" s="7"/>
      <c r="C8" s="8"/>
      <c r="D8" s="12"/>
      <c r="E8" s="14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</row>
    <row r="9" spans="1:64" ht="12">
      <c r="A9" s="6"/>
      <c r="B9" s="7"/>
      <c r="C9" s="8"/>
      <c r="D9" s="12"/>
      <c r="E9" s="14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</row>
    <row r="10" spans="1:64" ht="26.25" customHeight="1">
      <c r="A10" s="6"/>
      <c r="B10" s="390" t="s">
        <v>88</v>
      </c>
      <c r="C10" s="390"/>
      <c r="D10" s="390"/>
      <c r="E10" s="39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</row>
    <row r="11" spans="1:64" ht="12">
      <c r="A11" s="6"/>
      <c r="B11" s="7"/>
      <c r="C11" s="8"/>
      <c r="D11" s="7"/>
      <c r="E11" s="15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</row>
    <row r="12" spans="1:64" ht="12" customHeight="1" hidden="1">
      <c r="A12" s="6"/>
      <c r="B12" s="7"/>
      <c r="C12" s="8"/>
      <c r="D12" s="7"/>
      <c r="E12" s="15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4" ht="12">
      <c r="A13" s="6"/>
      <c r="B13" s="7"/>
      <c r="C13" s="8"/>
      <c r="E13" s="15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ht="31.5" customHeight="1">
      <c r="A14" s="17"/>
      <c r="B14" s="41" t="s">
        <v>162</v>
      </c>
      <c r="C14" s="41" t="s">
        <v>23</v>
      </c>
      <c r="D14" s="42" t="s">
        <v>24</v>
      </c>
      <c r="E14" s="43" t="s">
        <v>21</v>
      </c>
      <c r="F14" s="3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1:64" ht="12" customHeight="1" hidden="1">
      <c r="A15" s="17"/>
      <c r="B15" s="41"/>
      <c r="C15" s="41"/>
      <c r="D15" s="42"/>
      <c r="E15" s="44"/>
      <c r="F15" s="3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4" ht="12" customHeight="1" hidden="1" thickBot="1">
      <c r="A16" s="17"/>
      <c r="B16" s="45"/>
      <c r="C16" s="45"/>
      <c r="D16" s="46"/>
      <c r="E16" s="44"/>
      <c r="F16" s="3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</row>
    <row r="17" spans="1:64" ht="11.25" customHeight="1">
      <c r="A17" s="18"/>
      <c r="B17" s="47">
        <v>1</v>
      </c>
      <c r="C17" s="47">
        <v>2</v>
      </c>
      <c r="D17" s="48">
        <v>3</v>
      </c>
      <c r="E17" s="44">
        <v>4</v>
      </c>
      <c r="F17" s="3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</row>
    <row r="18" spans="1:64" ht="18.75" customHeight="1">
      <c r="A18" s="17"/>
      <c r="B18" s="66" t="s">
        <v>91</v>
      </c>
      <c r="C18" s="67">
        <v>500</v>
      </c>
      <c r="D18" s="52" t="s">
        <v>25</v>
      </c>
      <c r="E18" s="36">
        <v>0</v>
      </c>
      <c r="F18" s="3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</row>
    <row r="19" spans="1:64" ht="18.75" customHeight="1">
      <c r="A19" s="17"/>
      <c r="B19" s="66" t="s">
        <v>92</v>
      </c>
      <c r="C19" s="67">
        <v>520</v>
      </c>
      <c r="D19" s="52" t="s">
        <v>26</v>
      </c>
      <c r="E19" s="36">
        <v>0</v>
      </c>
      <c r="F19" s="53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</row>
    <row r="20" spans="1:64" ht="40.5" customHeight="1">
      <c r="A20" s="17"/>
      <c r="B20" s="68" t="s">
        <v>93</v>
      </c>
      <c r="C20" s="69">
        <v>520</v>
      </c>
      <c r="D20" s="52" t="s">
        <v>94</v>
      </c>
      <c r="E20" s="36">
        <f>E21</f>
        <v>584</v>
      </c>
      <c r="F20" s="53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64" s="6" customFormat="1" ht="46.5" customHeight="1">
      <c r="A21" s="19">
        <v>1010200</v>
      </c>
      <c r="B21" s="68" t="s">
        <v>95</v>
      </c>
      <c r="C21" s="69">
        <v>520</v>
      </c>
      <c r="D21" s="52" t="s">
        <v>96</v>
      </c>
      <c r="E21" s="70">
        <f>E22</f>
        <v>584</v>
      </c>
      <c r="F21" s="54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</row>
    <row r="22" spans="1:64" ht="24" customHeight="1">
      <c r="A22" s="17">
        <v>1010201</v>
      </c>
      <c r="B22" s="68" t="s">
        <v>97</v>
      </c>
      <c r="C22" s="51">
        <v>520</v>
      </c>
      <c r="D22" s="50" t="s">
        <v>98</v>
      </c>
      <c r="E22" s="36">
        <v>584</v>
      </c>
      <c r="F22" s="53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27" customHeight="1" hidden="1">
      <c r="A23" s="17">
        <v>1010205</v>
      </c>
      <c r="B23" s="60"/>
      <c r="C23" s="51"/>
      <c r="D23" s="52"/>
      <c r="E23" s="39"/>
      <c r="F23" s="34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</row>
    <row r="24" spans="1:64" ht="27" customHeight="1">
      <c r="A24" s="21"/>
      <c r="B24" s="63" t="s">
        <v>27</v>
      </c>
      <c r="C24" s="51"/>
      <c r="D24" s="50" t="s">
        <v>28</v>
      </c>
      <c r="E24" s="38">
        <f>E25</f>
        <v>-584</v>
      </c>
      <c r="F24" s="34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</row>
    <row r="25" spans="1:64" ht="45" customHeight="1">
      <c r="A25" s="21"/>
      <c r="B25" s="65" t="s">
        <v>29</v>
      </c>
      <c r="C25" s="51">
        <v>520</v>
      </c>
      <c r="D25" s="50" t="s">
        <v>30</v>
      </c>
      <c r="E25" s="36">
        <f>E26</f>
        <v>-584</v>
      </c>
      <c r="F25" s="31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</row>
    <row r="26" spans="1:64" ht="22.5" customHeight="1">
      <c r="A26" s="21"/>
      <c r="B26" s="60" t="s">
        <v>31</v>
      </c>
      <c r="C26" s="51">
        <v>520</v>
      </c>
      <c r="D26" s="50" t="s">
        <v>32</v>
      </c>
      <c r="E26" s="37">
        <v>-584</v>
      </c>
      <c r="F26" s="32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pans="1:64" ht="23.25" customHeight="1" hidden="1">
      <c r="A27" s="21"/>
      <c r="B27" s="60" t="s">
        <v>33</v>
      </c>
      <c r="C27" s="51">
        <v>520</v>
      </c>
      <c r="D27" s="52" t="s">
        <v>34</v>
      </c>
      <c r="E27" s="38">
        <v>-200</v>
      </c>
      <c r="F27" s="33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64" ht="1.5" customHeight="1" hidden="1">
      <c r="A28" s="21"/>
      <c r="B28" s="61" t="s">
        <v>35</v>
      </c>
      <c r="C28" s="51">
        <v>521</v>
      </c>
      <c r="D28" s="50" t="s">
        <v>36</v>
      </c>
      <c r="E28" s="39">
        <v>-24985.4</v>
      </c>
      <c r="F28" s="34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</row>
    <row r="29" spans="1:64" ht="36" customHeight="1" hidden="1">
      <c r="A29" s="21"/>
      <c r="B29" s="61" t="s">
        <v>35</v>
      </c>
      <c r="C29" s="51">
        <v>522</v>
      </c>
      <c r="D29" s="50" t="s">
        <v>37</v>
      </c>
      <c r="E29" s="39"/>
      <c r="F29" s="34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</row>
    <row r="30" spans="1:64" ht="0.75" customHeight="1" hidden="1">
      <c r="A30" s="21"/>
      <c r="B30" s="61" t="s">
        <v>35</v>
      </c>
      <c r="C30" s="51">
        <v>523</v>
      </c>
      <c r="D30" s="50" t="s">
        <v>38</v>
      </c>
      <c r="E30" s="39"/>
      <c r="F30" s="34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</row>
    <row r="31" spans="1:64" ht="0.75" customHeight="1" hidden="1">
      <c r="A31" s="21"/>
      <c r="B31" s="61" t="s">
        <v>35</v>
      </c>
      <c r="C31" s="51">
        <v>524</v>
      </c>
      <c r="D31" s="50" t="s">
        <v>39</v>
      </c>
      <c r="E31" s="39"/>
      <c r="F31" s="34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</row>
    <row r="32" spans="1:64" ht="36" customHeight="1" hidden="1">
      <c r="A32" s="21"/>
      <c r="B32" s="61" t="s">
        <v>35</v>
      </c>
      <c r="C32" s="51">
        <v>525</v>
      </c>
      <c r="D32" s="50" t="s">
        <v>40</v>
      </c>
      <c r="E32" s="39"/>
      <c r="F32" s="34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2:6" ht="1.5" customHeight="1" hidden="1" thickBot="1">
      <c r="B33" s="61" t="s">
        <v>41</v>
      </c>
      <c r="C33" s="51">
        <v>520</v>
      </c>
      <c r="D33" s="50" t="s">
        <v>42</v>
      </c>
      <c r="E33" s="38"/>
      <c r="F33" s="33"/>
    </row>
    <row r="34" spans="2:6" ht="18" customHeight="1">
      <c r="B34" s="58" t="s">
        <v>43</v>
      </c>
      <c r="C34" s="49">
        <v>700</v>
      </c>
      <c r="D34" s="50" t="s">
        <v>44</v>
      </c>
      <c r="E34" s="40">
        <v>0</v>
      </c>
      <c r="F34" s="53"/>
    </row>
    <row r="35" spans="2:6" ht="14.25" customHeight="1">
      <c r="B35" s="59" t="s">
        <v>45</v>
      </c>
      <c r="C35" s="51">
        <v>710</v>
      </c>
      <c r="D35" s="50" t="s">
        <v>46</v>
      </c>
      <c r="E35" s="36">
        <f>E36</f>
        <v>-4885</v>
      </c>
      <c r="F35" s="53"/>
    </row>
    <row r="36" spans="2:6" ht="13.5" customHeight="1">
      <c r="B36" s="59" t="s">
        <v>47</v>
      </c>
      <c r="C36" s="51">
        <v>710</v>
      </c>
      <c r="D36" s="50" t="s">
        <v>48</v>
      </c>
      <c r="E36" s="36">
        <f>E37</f>
        <v>-4885</v>
      </c>
      <c r="F36" s="53"/>
    </row>
    <row r="37" spans="2:6" ht="13.5" customHeight="1">
      <c r="B37" s="62" t="s">
        <v>87</v>
      </c>
      <c r="C37" s="51">
        <v>710</v>
      </c>
      <c r="D37" s="50" t="s">
        <v>49</v>
      </c>
      <c r="E37" s="36">
        <f>E38</f>
        <v>-4885</v>
      </c>
      <c r="F37" s="53"/>
    </row>
    <row r="38" spans="2:6" ht="16.5" customHeight="1">
      <c r="B38" s="61" t="s">
        <v>51</v>
      </c>
      <c r="C38" s="51">
        <v>710</v>
      </c>
      <c r="D38" s="50" t="s">
        <v>52</v>
      </c>
      <c r="E38" s="64">
        <v>-4885</v>
      </c>
      <c r="F38" s="55"/>
    </row>
    <row r="39" spans="2:6" ht="15" customHeight="1">
      <c r="B39" s="59" t="s">
        <v>53</v>
      </c>
      <c r="C39" s="51">
        <v>720</v>
      </c>
      <c r="D39" s="50" t="s">
        <v>54</v>
      </c>
      <c r="E39" s="36">
        <f>E40</f>
        <v>4885</v>
      </c>
      <c r="F39" s="56"/>
    </row>
    <row r="40" spans="2:6" ht="14.25" customHeight="1">
      <c r="B40" s="59" t="s">
        <v>55</v>
      </c>
      <c r="C40" s="51">
        <v>720</v>
      </c>
      <c r="D40" s="50" t="s">
        <v>56</v>
      </c>
      <c r="E40" s="36">
        <f>E41</f>
        <v>4885</v>
      </c>
      <c r="F40" s="56"/>
    </row>
    <row r="41" spans="2:6" ht="15.75" customHeight="1">
      <c r="B41" s="62" t="s">
        <v>86</v>
      </c>
      <c r="C41" s="51">
        <v>720</v>
      </c>
      <c r="D41" s="50" t="s">
        <v>57</v>
      </c>
      <c r="E41" s="36">
        <f>E42</f>
        <v>4885</v>
      </c>
      <c r="F41" s="56"/>
    </row>
    <row r="42" spans="2:6" ht="16.5" customHeight="1">
      <c r="B42" s="61" t="s">
        <v>58</v>
      </c>
      <c r="C42" s="51">
        <v>720</v>
      </c>
      <c r="D42" s="50" t="s">
        <v>59</v>
      </c>
      <c r="E42" s="64">
        <v>4885</v>
      </c>
      <c r="F42" s="57"/>
    </row>
    <row r="43" ht="9.75">
      <c r="F43" s="35"/>
    </row>
    <row r="44" ht="9.75">
      <c r="F44" s="35"/>
    </row>
    <row r="45" ht="9.75">
      <c r="F45" s="29"/>
    </row>
    <row r="46" spans="2:6" ht="18">
      <c r="B46" s="22" t="s">
        <v>81</v>
      </c>
      <c r="F46" s="29"/>
    </row>
    <row r="47" spans="2:6" s="22" customFormat="1" ht="18">
      <c r="B47" s="22" t="s">
        <v>80</v>
      </c>
      <c r="C47" s="23"/>
      <c r="D47" s="24" t="s">
        <v>63</v>
      </c>
      <c r="E47" s="25"/>
      <c r="F47" s="25"/>
    </row>
    <row r="49" spans="2:4" ht="13.5">
      <c r="B49" s="26"/>
      <c r="C49" s="27"/>
      <c r="D49" s="28"/>
    </row>
  </sheetData>
  <sheetProtection/>
  <mergeCells count="7">
    <mergeCell ref="D5:E5"/>
    <mergeCell ref="D6:E6"/>
    <mergeCell ref="B10:E10"/>
    <mergeCell ref="D1:E1"/>
    <mergeCell ref="D2:E2"/>
    <mergeCell ref="D3:E3"/>
    <mergeCell ref="D4:E4"/>
  </mergeCells>
  <printOptions/>
  <pageMargins left="0.3937007874015748" right="0.78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9:E16"/>
  <sheetViews>
    <sheetView zoomScalePageLayoutView="0" workbookViewId="0" topLeftCell="A7">
      <selection activeCell="I10" sqref="I10"/>
    </sheetView>
  </sheetViews>
  <sheetFormatPr defaultColWidth="9.00390625" defaultRowHeight="12.75"/>
  <cols>
    <col min="2" max="2" width="36.50390625" style="0" customWidth="1"/>
    <col min="3" max="3" width="16.625" style="0" customWidth="1"/>
  </cols>
  <sheetData>
    <row r="9" spans="1:5" ht="60" customHeight="1">
      <c r="A9" s="392" t="s">
        <v>553</v>
      </c>
      <c r="B9" s="392"/>
      <c r="C9" s="392"/>
      <c r="D9" s="392"/>
      <c r="E9" s="392"/>
    </row>
    <row r="11" spans="3:5" ht="14.25" thickBot="1">
      <c r="C11" s="391" t="s">
        <v>492</v>
      </c>
      <c r="D11" s="391"/>
      <c r="E11" s="391"/>
    </row>
    <row r="12" spans="1:5" ht="24" customHeight="1">
      <c r="A12" s="238" t="s">
        <v>490</v>
      </c>
      <c r="B12" s="239" t="s">
        <v>16</v>
      </c>
      <c r="C12" s="239">
        <v>2024</v>
      </c>
      <c r="D12" s="239">
        <v>2025</v>
      </c>
      <c r="E12" s="319">
        <v>2026</v>
      </c>
    </row>
    <row r="13" spans="1:5" ht="54" customHeight="1">
      <c r="A13" s="237">
        <v>1</v>
      </c>
      <c r="B13" s="235" t="s">
        <v>334</v>
      </c>
      <c r="C13" s="89">
        <v>23.9</v>
      </c>
      <c r="D13" s="89">
        <v>23.9</v>
      </c>
      <c r="E13" s="240">
        <v>23.9</v>
      </c>
    </row>
    <row r="14" spans="1:5" ht="31.5" customHeight="1">
      <c r="A14" s="237">
        <v>2</v>
      </c>
      <c r="B14" s="235" t="s">
        <v>454</v>
      </c>
      <c r="C14" s="89">
        <v>49.3</v>
      </c>
      <c r="D14" s="400">
        <v>0</v>
      </c>
      <c r="E14" s="401">
        <v>0</v>
      </c>
    </row>
    <row r="15" spans="1:5" ht="61.5" customHeight="1">
      <c r="A15" s="237">
        <v>3</v>
      </c>
      <c r="B15" s="235" t="s">
        <v>475</v>
      </c>
      <c r="C15" s="89">
        <v>72.9</v>
      </c>
      <c r="D15" s="400">
        <v>0</v>
      </c>
      <c r="E15" s="401">
        <v>0</v>
      </c>
    </row>
    <row r="16" spans="1:5" ht="13.5" thickBot="1">
      <c r="A16" s="393" t="s">
        <v>491</v>
      </c>
      <c r="B16" s="394"/>
      <c r="C16" s="320">
        <f>SUM(C13:C15)</f>
        <v>146.1</v>
      </c>
      <c r="D16" s="321">
        <f>SUM(D13:D15)</f>
        <v>23.9</v>
      </c>
      <c r="E16" s="322">
        <f>SUM(E13:E15)</f>
        <v>23.9</v>
      </c>
    </row>
  </sheetData>
  <sheetProtection/>
  <mergeCells count="3">
    <mergeCell ref="C11:E11"/>
    <mergeCell ref="A9:E9"/>
    <mergeCell ref="A16:B16"/>
  </mergeCells>
  <printOptions/>
  <pageMargins left="0.7" right="0.7" top="0.75" bottom="0.75" header="0.3" footer="0.3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Хамитов</dc:creator>
  <cp:keywords/>
  <dc:description/>
  <cp:lastModifiedBy>User</cp:lastModifiedBy>
  <cp:lastPrinted>2024-01-30T03:27:18Z</cp:lastPrinted>
  <dcterms:created xsi:type="dcterms:W3CDTF">2008-11-18T02:50:26Z</dcterms:created>
  <dcterms:modified xsi:type="dcterms:W3CDTF">2024-01-30T03:28:55Z</dcterms:modified>
  <cp:category/>
  <cp:version/>
  <cp:contentType/>
  <cp:contentStatus/>
</cp:coreProperties>
</file>